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https://eeq.sharepoint.com/sites/Tarificationetecomodulation/Documents partages/Écomodulation/04_Bonus incitatif écoconception/05_T2023/07_Formulaire/T2023 v3.0/"/>
    </mc:Choice>
  </mc:AlternateContent>
  <xr:revisionPtr revIDLastSave="2037" documentId="120_{6C8964DC-3FD4-4299-BD0A-85A2C108221D}" xr6:coauthVersionLast="47" xr6:coauthVersionMax="47" xr10:uidLastSave="{665CA4C7-F436-4C36-BF2A-0A5C22FD9760}"/>
  <workbookProtection workbookAlgorithmName="SHA-512" workbookHashValue="Z6seEOV5OvnT3gRzrBY0O4v+gNG8cJeCPhPQH/4uwCzVoIUChN9RBGwxdxVD25SIRenS4yvdJjfziyA/LZudpQ==" workbookSaltValue="abEIwWuERvETTUao2KiGKg==" workbookSpinCount="100000" lockStructure="1"/>
  <bookViews>
    <workbookView xWindow="23880" yWindow="-120" windowWidth="29040" windowHeight="16440" tabRatio="641" xr2:uid="{7B3C9C42-1654-42C7-88AD-272421D988AD}"/>
  </bookViews>
  <sheets>
    <sheet name="Formulaire" sheetId="17" r:id="rId1"/>
    <sheet name="Actions d'écoconception" sheetId="15" r:id="rId2"/>
    <sheet name="Annexe A" sheetId="18" r:id="rId3"/>
    <sheet name="Annexe B" sheetId="19" r:id="rId4"/>
    <sheet name="Listes" sheetId="4" state="hidden" r:id="rId5"/>
    <sheet name="Version" sheetId="14" state="hidden" r:id="rId6"/>
  </sheets>
  <definedNames>
    <definedName name="Inf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K42" i="19" l="1"/>
  <c r="K43" i="19"/>
  <c r="K44" i="19"/>
  <c r="K45" i="19"/>
  <c r="K46" i="19"/>
  <c r="K47" i="19"/>
  <c r="K48" i="19"/>
  <c r="K49" i="19"/>
  <c r="K50" i="19"/>
  <c r="K51" i="19"/>
  <c r="K52" i="19"/>
  <c r="K53" i="19"/>
  <c r="K54" i="19"/>
  <c r="K55" i="19"/>
  <c r="K56" i="19"/>
  <c r="K57" i="19"/>
  <c r="K58" i="19"/>
  <c r="K59" i="19"/>
  <c r="K60" i="19"/>
  <c r="K61" i="19"/>
  <c r="K62" i="19"/>
  <c r="K63" i="19"/>
  <c r="K64" i="19"/>
  <c r="K65" i="19"/>
  <c r="K66" i="19"/>
  <c r="I24" i="18"/>
  <c r="I25" i="18"/>
  <c r="I26" i="18"/>
  <c r="I27" i="18"/>
  <c r="I23" i="18"/>
  <c r="B64" i="15" l="1"/>
  <c r="B62" i="15"/>
  <c r="B63" i="15"/>
  <c r="B61" i="15"/>
  <c r="B59" i="15"/>
  <c r="B60" i="15"/>
  <c r="B58" i="15"/>
  <c r="B57" i="15"/>
  <c r="B56" i="15"/>
  <c r="B55" i="15"/>
  <c r="B54" i="15"/>
  <c r="K13" i="15"/>
  <c r="J67" i="19"/>
  <c r="D27" i="17"/>
  <c r="D28" i="17"/>
  <c r="K18" i="19" l="1"/>
  <c r="K19" i="19"/>
  <c r="K20" i="19"/>
  <c r="K21" i="19"/>
  <c r="K22" i="19"/>
  <c r="K23" i="19"/>
  <c r="K24" i="19"/>
  <c r="K25" i="19"/>
  <c r="K26" i="19"/>
  <c r="K27" i="19"/>
  <c r="K28" i="19"/>
  <c r="K29" i="19"/>
  <c r="K30" i="19"/>
  <c r="K31" i="19"/>
  <c r="K32" i="19"/>
  <c r="K33" i="19"/>
  <c r="K34" i="19"/>
  <c r="K35" i="19"/>
  <c r="K36" i="19"/>
  <c r="K37" i="19"/>
  <c r="K38" i="19"/>
  <c r="K39" i="19"/>
  <c r="K40" i="19"/>
  <c r="K41" i="19"/>
  <c r="K17" i="19"/>
  <c r="I67" i="19"/>
  <c r="H27" i="18"/>
  <c r="H26" i="18"/>
  <c r="H25" i="18"/>
  <c r="H24" i="18"/>
  <c r="H23" i="18"/>
  <c r="D29" i="17"/>
  <c r="K67" i="19" l="1"/>
  <c r="H28" i="18"/>
  <c r="G28" i="18"/>
  <c r="K38" i="15"/>
  <c r="K32" i="15"/>
  <c r="K25" i="15"/>
  <c r="K19" i="15"/>
  <c r="K44" i="15" l="1"/>
  <c r="I10" i="18" l="1"/>
  <c r="L10" i="19"/>
  <c r="J23" i="18" l="1"/>
  <c r="J27" i="18"/>
  <c r="J26" i="18"/>
  <c r="J25" i="18"/>
  <c r="J24" i="18"/>
  <c r="L17" i="19"/>
  <c r="M17" i="19" s="1"/>
  <c r="L43" i="19"/>
  <c r="M43" i="19" s="1"/>
  <c r="L45" i="19"/>
  <c r="M45" i="19" s="1"/>
  <c r="L48" i="19"/>
  <c r="M48" i="19" s="1"/>
  <c r="L51" i="19"/>
  <c r="M51" i="19" s="1"/>
  <c r="L53" i="19"/>
  <c r="M53" i="19" s="1"/>
  <c r="L56" i="19"/>
  <c r="M56" i="19" s="1"/>
  <c r="L59" i="19"/>
  <c r="M59" i="19" s="1"/>
  <c r="L61" i="19"/>
  <c r="M61" i="19" s="1"/>
  <c r="L64" i="19"/>
  <c r="M64" i="19" s="1"/>
  <c r="L54" i="19"/>
  <c r="M54" i="19" s="1"/>
  <c r="L62" i="19"/>
  <c r="M62" i="19" s="1"/>
  <c r="L42" i="19"/>
  <c r="M42" i="19" s="1"/>
  <c r="L50" i="19"/>
  <c r="M50" i="19" s="1"/>
  <c r="L58" i="19"/>
  <c r="M58" i="19" s="1"/>
  <c r="L66" i="19"/>
  <c r="M66" i="19" s="1"/>
  <c r="L44" i="19"/>
  <c r="M44" i="19" s="1"/>
  <c r="L47" i="19"/>
  <c r="M47" i="19" s="1"/>
  <c r="L49" i="19"/>
  <c r="M49" i="19" s="1"/>
  <c r="L52" i="19"/>
  <c r="M52" i="19" s="1"/>
  <c r="L55" i="19"/>
  <c r="M55" i="19" s="1"/>
  <c r="L57" i="19"/>
  <c r="M57" i="19" s="1"/>
  <c r="L60" i="19"/>
  <c r="M60" i="19" s="1"/>
  <c r="L63" i="19"/>
  <c r="M63" i="19" s="1"/>
  <c r="L65" i="19"/>
  <c r="M65" i="19" s="1"/>
  <c r="L46" i="19"/>
  <c r="M46" i="19" s="1"/>
  <c r="L18" i="19"/>
  <c r="M18" i="19" s="1"/>
  <c r="L22" i="19"/>
  <c r="M22" i="19" s="1"/>
  <c r="L26" i="19"/>
  <c r="M26" i="19" s="1"/>
  <c r="L30" i="19"/>
  <c r="M30" i="19" s="1"/>
  <c r="L34" i="19"/>
  <c r="M34" i="19" s="1"/>
  <c r="L38" i="19"/>
  <c r="M38" i="19" s="1"/>
  <c r="L29" i="19"/>
  <c r="M29" i="19" s="1"/>
  <c r="L37" i="19"/>
  <c r="M37" i="19" s="1"/>
  <c r="L19" i="19"/>
  <c r="M19" i="19" s="1"/>
  <c r="L23" i="19"/>
  <c r="M23" i="19" s="1"/>
  <c r="L27" i="19"/>
  <c r="M27" i="19" s="1"/>
  <c r="L31" i="19"/>
  <c r="M31" i="19" s="1"/>
  <c r="L35" i="19"/>
  <c r="M35" i="19" s="1"/>
  <c r="L39" i="19"/>
  <c r="M39" i="19" s="1"/>
  <c r="L25" i="19"/>
  <c r="M25" i="19" s="1"/>
  <c r="L41" i="19"/>
  <c r="M41" i="19" s="1"/>
  <c r="L20" i="19"/>
  <c r="M20" i="19" s="1"/>
  <c r="L24" i="19"/>
  <c r="M24" i="19" s="1"/>
  <c r="L28" i="19"/>
  <c r="M28" i="19" s="1"/>
  <c r="L32" i="19"/>
  <c r="M32" i="19" s="1"/>
  <c r="L36" i="19"/>
  <c r="M36" i="19" s="1"/>
  <c r="L40" i="19"/>
  <c r="M40" i="19" s="1"/>
  <c r="L21" i="19"/>
  <c r="M21" i="19" s="1"/>
  <c r="L33" i="19"/>
  <c r="M33" i="19" s="1"/>
  <c r="I11" i="18" l="1" a="1"/>
  <c r="I11" i="18" s="1"/>
  <c r="J28" i="18" a="1"/>
  <c r="J28" i="18" s="1"/>
  <c r="G65" i="4" l="1"/>
  <c r="I62" i="4"/>
  <c r="I55" i="4"/>
  <c r="G39" i="4"/>
  <c r="G33" i="4"/>
  <c r="I44" i="4"/>
  <c r="G27" i="4"/>
  <c r="G21" i="4"/>
  <c r="I34" i="4"/>
  <c r="G11" i="4"/>
  <c r="I20" i="4"/>
  <c r="I12" i="4"/>
  <c r="K72" i="4" l="1" a="1"/>
  <c r="K72" i="4" s="1"/>
  <c r="K76" i="4" a="1"/>
  <c r="K76" i="4" s="1"/>
  <c r="M67" i="19" a="1"/>
  <c r="M67" i="19" s="1"/>
  <c r="L11" i="19" a="1"/>
  <c r="L11" i="19"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2C32D90-BA9B-4758-B1BE-DEC298D0A507}" keepAlive="1" name="Requête - Tarif2022" description="Connexion à la requête « Tarif2022 » dans le classeur." type="5" refreshedVersion="0" background="1" saveData="1">
    <dbPr connection="Provider=Microsoft.Mashup.OleDb.1;Data Source=$Workbook$;Location=Tarif2022;Extended Properties=&quot;&quot;" command="SELECT * FROM [Tarif2022]"/>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<sst xmlns="http://schemas.openxmlformats.org/spreadsheetml/2006/main" count="567" uniqueCount="303">
  <si>
    <t>Bonus incitatif à l'écoconception - Formulaire de demande de bonus</t>
  </si>
  <si>
    <t>Informations sur l'entreprise</t>
  </si>
  <si>
    <t xml:space="preserve">Personne ressource : </t>
  </si>
  <si>
    <t>Informations sur le contenant ou l'emballage écoconçu</t>
  </si>
  <si>
    <t xml:space="preserve">Attestation de l’entreprise </t>
  </si>
  <si>
    <t xml:space="preserve">Signature : </t>
  </si>
  <si>
    <t>Amélioration d'un emballage existant</t>
  </si>
  <si>
    <t>Légende</t>
  </si>
  <si>
    <t>Nom du composant</t>
  </si>
  <si>
    <t>Masse (g)</t>
  </si>
  <si>
    <t># 1</t>
  </si>
  <si>
    <t># 2</t>
  </si>
  <si>
    <t># 3</t>
  </si>
  <si>
    <t># 4</t>
  </si>
  <si>
    <t># 5</t>
  </si>
  <si>
    <t>Recyclabilité</t>
  </si>
  <si>
    <t>Oui</t>
  </si>
  <si>
    <t>Non</t>
  </si>
  <si>
    <t>Catégories de matières pour composantes principales</t>
  </si>
  <si>
    <t>Catégories de matières pour composantes et emballages secondaires</t>
  </si>
  <si>
    <t>Formules liste</t>
  </si>
  <si>
    <t>Pour composante principale</t>
  </si>
  <si>
    <t>Bouchon ou couvercle</t>
  </si>
  <si>
    <t>Étiquette</t>
  </si>
  <si>
    <t>Pour composante secondaire</t>
  </si>
  <si>
    <t>Boite ou étui</t>
  </si>
  <si>
    <t>Pellicule de plastique</t>
  </si>
  <si>
    <t>Intercalaire</t>
  </si>
  <si>
    <t>Non applicable</t>
  </si>
  <si>
    <t>Autres : préciser le nom de la matière dans la ligne du dessous</t>
  </si>
  <si>
    <t>Palette</t>
  </si>
  <si>
    <t>Carton ondulé</t>
  </si>
  <si>
    <t>Emballages de papier kraft</t>
  </si>
  <si>
    <t>Acier</t>
  </si>
  <si>
    <t>Carton plat et autres emballages de papier</t>
  </si>
  <si>
    <t>Aluminium</t>
  </si>
  <si>
    <t>Contenants à pignon</t>
  </si>
  <si>
    <t>HDPE</t>
  </si>
  <si>
    <t>Laminés de papier</t>
  </si>
  <si>
    <t>PP</t>
  </si>
  <si>
    <t>Contenants aseptiques</t>
  </si>
  <si>
    <t>Autres - préciser ici :</t>
  </si>
  <si>
    <t>Verre coloré</t>
  </si>
  <si>
    <t>LDPE</t>
  </si>
  <si>
    <t>Verre clair</t>
  </si>
  <si>
    <t>Papier-Couché</t>
  </si>
  <si>
    <t>Papier-Non couché</t>
  </si>
  <si>
    <t>PET</t>
  </si>
  <si>
    <t>PS</t>
  </si>
  <si>
    <t>PE</t>
  </si>
  <si>
    <t>Bombes aérosol</t>
  </si>
  <si>
    <t>PVC</t>
  </si>
  <si>
    <t>PETG</t>
  </si>
  <si>
    <t>Contenants pour aliments et breuvages</t>
  </si>
  <si>
    <t>Autres contenants et emballages en aluminium</t>
  </si>
  <si>
    <t>Carton plat</t>
  </si>
  <si>
    <t>Boite ou étui-Aluminium</t>
  </si>
  <si>
    <t>Contenants PET</t>
  </si>
  <si>
    <t>Polystyrène non expansé</t>
  </si>
  <si>
    <t>Acide polylactique (PLA)</t>
  </si>
  <si>
    <t>Bois</t>
  </si>
  <si>
    <t>Matières pour composantes principales</t>
  </si>
  <si>
    <t>Matières pour composantes et emballages secondaires</t>
  </si>
  <si>
    <t>Contenants et emballages-Papiers et cartons-Carton ondulé</t>
  </si>
  <si>
    <t>Contenants et emballages-Papiers et cartons-Carton plat et autres emballages de papier</t>
  </si>
  <si>
    <t>Bouchon ou couvercle-Acier-</t>
  </si>
  <si>
    <t>Contenants et emballages-Papiers et cartons-Contenants à pignon</t>
  </si>
  <si>
    <t>Bouchon ou couvercle-Aluminium-</t>
  </si>
  <si>
    <t>Contenants et emballages-Papiers et cartons-Laminés de papier</t>
  </si>
  <si>
    <t>Bouchon ou couvercle-HDPE-</t>
  </si>
  <si>
    <t>Contenants et emballages-Papiers et cartons-Contenants aseptiques</t>
  </si>
  <si>
    <t>Bouchon ou couvercle-PP-</t>
  </si>
  <si>
    <t>Contenants et emballages-Verre-Verre coloré</t>
  </si>
  <si>
    <t>Étiquette-Aluminium-</t>
  </si>
  <si>
    <t>Contenants et emballages-Verre-Verre clair</t>
  </si>
  <si>
    <t>Étiquette-LDPE-</t>
  </si>
  <si>
    <t>Étiquette-Papier-Couché</t>
  </si>
  <si>
    <t>Contenants et emballages-Métal-Bombes aérosol</t>
  </si>
  <si>
    <t>Étiquette-Papier-Non couché</t>
  </si>
  <si>
    <t>Contenants et emballages-Aluminium-Contenants pour aliments et breuvages</t>
  </si>
  <si>
    <t>Étiquette-PET-</t>
  </si>
  <si>
    <t>Contenants et emballages-Aluminium-Autres contenants et emballages en aluminium</t>
  </si>
  <si>
    <t>Étiquette-PS-</t>
  </si>
  <si>
    <t>Contenants et emballages-Plastique-Pellicule PP</t>
  </si>
  <si>
    <t>Étiquette-PP-</t>
  </si>
  <si>
    <t>Contenants et emballages-Plastique-Pellicule PET</t>
  </si>
  <si>
    <t>Étiquette-PE-</t>
  </si>
  <si>
    <t>Contenants et emballages-Plastique-Pellicule PVC</t>
  </si>
  <si>
    <t>Étiquette-PVC-</t>
  </si>
  <si>
    <t>Contenants et emballages-Plastique-Pellicule de plastique autre</t>
  </si>
  <si>
    <t>Étiquette-PETG-</t>
  </si>
  <si>
    <t>Contenants et emballages-Plastique-Bouteilles PET</t>
  </si>
  <si>
    <t>Boite ou étui-Carton-Carton ondulé</t>
  </si>
  <si>
    <t>Contenants et emballages-Plastique-Contenants PET</t>
  </si>
  <si>
    <t>Boite ou étui-Carton-Emballages de papier kraft</t>
  </si>
  <si>
    <t>Contenants et emballages-Plastique-Bouteilles HDPE</t>
  </si>
  <si>
    <t>Boite ou étui-Carton-Carton plat</t>
  </si>
  <si>
    <t>Contenants et emballages-Plastique-Sacs d'emplettes de pellicules HDPE</t>
  </si>
  <si>
    <t>Boite ou étui-HDPE-</t>
  </si>
  <si>
    <t>Contenants et emballages-Plastique-Sacs d'emplettes de pellicules LDPE</t>
  </si>
  <si>
    <t>Boite ou étui-Aluminium-</t>
  </si>
  <si>
    <t>Contenants et emballages-Plastique-Pellicules HDPE</t>
  </si>
  <si>
    <t>Boite ou étui-PET-</t>
  </si>
  <si>
    <t>Contenants et emballages-Plastique-Pellicules LDPE</t>
  </si>
  <si>
    <t>Pellicule plastique-LDPE-</t>
  </si>
  <si>
    <t>Pellicule plastique-HDPE-</t>
  </si>
  <si>
    <t>Contenants et emballages-Plastique-Polystyrène non expansé</t>
  </si>
  <si>
    <t>Pellicule plastique-PS-</t>
  </si>
  <si>
    <t>Contenants et emballages-Plastique-Acide polylactique (PLA)</t>
  </si>
  <si>
    <t>Pellicule plastique-PP-</t>
  </si>
  <si>
    <t>Contenants et emballages-Plastique-Contenant PP</t>
  </si>
  <si>
    <t>Pellicule plastique-PE-</t>
  </si>
  <si>
    <t>Contenants et emballages-Plastique-Pellicules PET</t>
  </si>
  <si>
    <t>Pellicule plastique-PVC-</t>
  </si>
  <si>
    <t>Contenants et emballages-Plastique-Contenant HDPE</t>
  </si>
  <si>
    <t>Pellicule plastique-PETG-</t>
  </si>
  <si>
    <t>Contenants et emballages-Plastique-Contenant PVC</t>
  </si>
  <si>
    <t>Intercalaire-carton-Carton ondulé</t>
  </si>
  <si>
    <t>Contenants et emballages-Plastique-Contenant LDPE</t>
  </si>
  <si>
    <t>Intercalaire-carton-Emballages de papier kraft</t>
  </si>
  <si>
    <t>Intercalaire-carton-Carton plat</t>
  </si>
  <si>
    <t>Palette-Bois-</t>
  </si>
  <si>
    <t>Palette-HDPE-</t>
  </si>
  <si>
    <t>Palette-PP-</t>
  </si>
  <si>
    <t xml:space="preserve">Unités mises en marché : </t>
  </si>
  <si>
    <t>Masse totale inscrite à la déclaration (kg)</t>
  </si>
  <si>
    <t>Taux / matière (¢/kg)</t>
  </si>
  <si>
    <t>Crédit potentiel / matière
($)</t>
  </si>
  <si>
    <t>TOTAL</t>
  </si>
  <si>
    <t>Exemples de classification de la matière de certains composants à la déclaration</t>
  </si>
  <si>
    <t>Matières</t>
  </si>
  <si>
    <t>Sacs d’emplettes de papier kraft</t>
  </si>
  <si>
    <t>Bouteilles polytéréphtalate d’éthylène (PET)</t>
  </si>
  <si>
    <t>Bouteilles et contenants &lt;5l. polyéthylène haute densité (HDPE)</t>
  </si>
  <si>
    <t>Plastiques stratifiés</t>
  </si>
  <si>
    <t>Pellicules HDPE et polyéthylène basse densité (LDPE)</t>
  </si>
  <si>
    <t>Sacs d’emplettes de pellicules HDPE, LDPE</t>
  </si>
  <si>
    <t>Polystyrène expansé alimentaire</t>
  </si>
  <si>
    <t>Polystyrène expansé de protection</t>
  </si>
  <si>
    <t>Autres plastiques, polymères et polyuréthanne</t>
  </si>
  <si>
    <t>Contenants pour aliments et breuvages en aluminium</t>
  </si>
  <si>
    <t>Bombes aérosol en acier</t>
  </si>
  <si>
    <t>Autres contenants en acier</t>
  </si>
  <si>
    <r>
      <t>1.</t>
    </r>
    <r>
      <rPr>
        <sz val="10"/>
        <color rgb="FF951B81"/>
        <rFont val="Arial"/>
        <family val="2"/>
      </rPr>
      <t xml:space="preserve"> </t>
    </r>
    <r>
      <rPr>
        <sz val="10"/>
        <color rgb="FF55565A"/>
        <rFont val="Arial"/>
        <family val="2"/>
      </rPr>
      <t>Je confirme être dûment autorisé</t>
    </r>
    <r>
      <rPr>
        <sz val="10"/>
        <color rgb="FF585857"/>
        <rFont val="Arial"/>
        <family val="2"/>
      </rPr>
      <t>e</t>
    </r>
    <r>
      <rPr>
        <sz val="10"/>
        <color rgb="FF55565A"/>
        <rFont val="Arial"/>
        <family val="2"/>
      </rPr>
      <t xml:space="preserve"> au nom de l’entreprise visée par le Tarif en cours à soumettre sa demande de bonus incitatif à l’écoconception à Éco Entreprises Québec (ÉEQ).</t>
    </r>
  </si>
  <si>
    <r>
      <t xml:space="preserve">2. </t>
    </r>
    <r>
      <rPr>
        <sz val="10"/>
        <color rgb="FF575756"/>
        <rFont val="Arial"/>
        <family val="2"/>
      </rPr>
      <t>Je déclare que les renseignements fournis dans cette demande de bonus sont exacts et complets et reconnais que toute information incomplète, tardive ou erronée pourrait entraîner un rejet de la demande. ÉEQ a le pouvoir de réviser toutes les demandes de bonus et de demander des pièces justificatives au besoin. Ainsi, je m’engage à conserver les données justificatives de cette demande de bonus pour les cinq (5) prochaines années.</t>
    </r>
  </si>
  <si>
    <r>
      <t xml:space="preserve">3. </t>
    </r>
    <r>
      <rPr>
        <sz val="10"/>
        <color rgb="FF575756"/>
        <rFont val="Arial"/>
        <family val="2"/>
      </rPr>
      <t>J’accepte que les données transmises à ÉEQ puissent être conservées et utilisées, sous forme non nominative, dans le cadre de futures études, analyses ou recherches. Advenant que ma demande mène à l’octroi d’un bonus, j’accepte que le nom de mon entreprise et les bonnes pratiques d’écoconception issues de ma démarche soient diffusés et puissent être communiqués par ÉEQ.</t>
    </r>
  </si>
  <si>
    <t>https://www.eeq.ca/pour-les-entreprises/</t>
  </si>
  <si>
    <t xml:space="preserve">Type de démarche d'écoconception : </t>
  </si>
  <si>
    <t>bonusecoconception@eeq.ca</t>
  </si>
  <si>
    <t>Questions?</t>
  </si>
  <si>
    <t xml:space="preserve">Code universel de produits (CUP) : </t>
  </si>
  <si>
    <t>Nom du contenant ou de l'emballage :</t>
  </si>
  <si>
    <t>Crédit total potentiel ($) :</t>
  </si>
  <si>
    <t>Autres - préciser le nom de la matière ici :</t>
  </si>
  <si>
    <t>Oui/Non</t>
  </si>
  <si>
    <t>Cartons / Papiers</t>
  </si>
  <si>
    <t>Verre</t>
  </si>
  <si>
    <t>Métal</t>
  </si>
  <si>
    <t>Plastique</t>
  </si>
  <si>
    <t>Classification de 
la matière à la déclaration</t>
  </si>
  <si>
    <t>Sacs et emballages de papier kraft</t>
  </si>
  <si>
    <t>Plastique stratifié</t>
  </si>
  <si>
    <t>Polystyrène expansé (alimentaire ou de protection)</t>
  </si>
  <si>
    <t>Autres plastiques dégradables</t>
  </si>
  <si>
    <t>Autres plastiques, polymère et polyuréthane</t>
  </si>
  <si>
    <t>Contenants et emballages-Métal-Autres contenants en acier</t>
  </si>
  <si>
    <t>Contenants et emballages-Papiers et cartons-Sacs et emballages de papier kraft</t>
  </si>
  <si>
    <t>Contenants et emballages-Plastique-Polystyrène expansé (alimentaire et de protection)</t>
  </si>
  <si>
    <t>Contenants et emballages-Plastique-Plastique stratifié</t>
  </si>
  <si>
    <t>Contenants et emballages-Autres plastiques dégradables</t>
  </si>
  <si>
    <t>Contenants et emballages-Plastique-Autres plastiques, polymère et polyuréthane</t>
  </si>
  <si>
    <t>- Choisir une catégorie de matière -</t>
  </si>
  <si>
    <t>- Choisir une matière -</t>
  </si>
  <si>
    <t>- Choisir le type de démarche -</t>
  </si>
  <si>
    <t>- Choisir la classification de la matière -</t>
  </si>
  <si>
    <t>Case préremplie. Aucune action n'est nécessaire.</t>
  </si>
  <si>
    <t>Case qui doit obligatoirement être remplie.</t>
  </si>
  <si>
    <t>Soumettre sa demande</t>
  </si>
  <si>
    <t xml:space="preserve">Nom de l'entreprise : </t>
  </si>
  <si>
    <t xml:space="preserve">Courriel : </t>
  </si>
  <si>
    <r>
      <t xml:space="preserve">Date : 
</t>
    </r>
    <r>
      <rPr>
        <b/>
        <i/>
        <sz val="9"/>
        <color theme="2" tint="-0.249977111117893"/>
        <rFont val="Arial"/>
        <family val="2"/>
      </rPr>
      <t>AAAA-MM-JJ</t>
    </r>
  </si>
  <si>
    <t>https://ecoconception.eeq.ca/fr-ca/bonus</t>
  </si>
  <si>
    <t>Formulaire de demande de bonus</t>
  </si>
  <si>
    <r>
      <t xml:space="preserve">Numéro de téléphone : </t>
    </r>
    <r>
      <rPr>
        <i/>
        <sz val="10"/>
        <color rgb="FF9D9D9C"/>
        <rFont val="Arial"/>
        <family val="2"/>
      </rPr>
      <t>e.g. 999-999-9999</t>
    </r>
  </si>
  <si>
    <t>Polychlorure de vinyle (PVC)</t>
  </si>
  <si>
    <t>Acide polylactique (PLA) et autres plastiques dégradables</t>
  </si>
  <si>
    <t>Bois et liège</t>
  </si>
  <si>
    <t>Polypropylène (PP)</t>
  </si>
  <si>
    <t xml:space="preserve">Étendue de démarche d'écoconception : </t>
  </si>
  <si>
    <t>- Choisir l'étendue de la démarche -</t>
  </si>
  <si>
    <t>Un contenant ou emballage</t>
  </si>
  <si>
    <t>Réduction à la source</t>
  </si>
  <si>
    <t>Approvisionnement</t>
  </si>
  <si>
    <t>Communication</t>
  </si>
  <si>
    <t>Réalisation d'une étude de cas</t>
  </si>
  <si>
    <t>%</t>
  </si>
  <si>
    <t>• Affichage d'une autodéclaration environnementale</t>
  </si>
  <si>
    <t>• Affichage d'un étiquetage environnemental (certification reconnue)</t>
  </si>
  <si>
    <t>• Affichage d'instructions de tri</t>
  </si>
  <si>
    <t>• Élimination d'un composant pour tendre vers le monomatériau</t>
  </si>
  <si>
    <t>• Élimination ou substitution d'une matière problématique</t>
  </si>
  <si>
    <t>• Amélioration du potentiel de recyclabilité</t>
  </si>
  <si>
    <t>• Intégration de contenu recyclé</t>
  </si>
  <si>
    <t>• Pratique en achat local</t>
  </si>
  <si>
    <t>• Réduction de la masse et/ou du volume</t>
  </si>
  <si>
    <t>• Conception pour la réutilisation</t>
  </si>
  <si>
    <t>Formulaire de demande</t>
  </si>
  <si>
    <t>Actions d'écoconception réalisées</t>
  </si>
  <si>
    <t>Une famille de contenants ou d'emballages</t>
  </si>
  <si>
    <t>Nouveau produit</t>
  </si>
  <si>
    <t>Bonus admissible (%) :</t>
  </si>
  <si>
    <t>Inscription des matières déclarées au Tarif</t>
  </si>
  <si>
    <t>Nom du contenant ou de l'emballage</t>
  </si>
  <si>
    <t>Code universel de produits (CUP)</t>
  </si>
  <si>
    <t>Unités mises en marché</t>
  </si>
  <si>
    <t># 6</t>
  </si>
  <si>
    <t># 7</t>
  </si>
  <si>
    <t># 8</t>
  </si>
  <si>
    <t># 9</t>
  </si>
  <si>
    <t># 10</t>
  </si>
  <si>
    <t># 11</t>
  </si>
  <si>
    <t># 12</t>
  </si>
  <si>
    <t># 13</t>
  </si>
  <si>
    <t># 14</t>
  </si>
  <si>
    <t># 15</t>
  </si>
  <si>
    <t># 16</t>
  </si>
  <si>
    <t># 17</t>
  </si>
  <si>
    <t># 18</t>
  </si>
  <si>
    <t># 19</t>
  </si>
  <si>
    <t># 20</t>
  </si>
  <si>
    <t># 21</t>
  </si>
  <si>
    <t># 22</t>
  </si>
  <si>
    <t># 23</t>
  </si>
  <si>
    <t># 24</t>
  </si>
  <si>
    <t># 25</t>
  </si>
  <si>
    <t># 26</t>
  </si>
  <si>
    <t># 27</t>
  </si>
  <si>
    <t># 28</t>
  </si>
  <si>
    <t># 29</t>
  </si>
  <si>
    <t># 30</t>
  </si>
  <si>
    <t>Annexe A – Inscription d'un contenant ou d'emballage écoconçu</t>
  </si>
  <si>
    <t>Annexe B – Inscription d'une famille de contenants ou d'emballages écoconçu</t>
  </si>
  <si>
    <t>Catégorie de matière</t>
  </si>
  <si>
    <t>Matière</t>
  </si>
  <si>
    <r>
      <t xml:space="preserve">Nº de compte de l'entreprise : </t>
    </r>
    <r>
      <rPr>
        <i/>
        <sz val="10"/>
        <color rgb="FF9D9D9C"/>
        <rFont val="Arial"/>
        <family val="2"/>
      </rPr>
      <t>Code à 5 chiffres</t>
    </r>
  </si>
  <si>
    <t xml:space="preserve">Bonus admissible (%) : </t>
  </si>
  <si>
    <t xml:space="preserve">Crédit total potentiel ($) : </t>
  </si>
  <si>
    <t>Guide du bonus incitatif à l'écoconception</t>
  </si>
  <si>
    <t>Images du contenant ou de l’emballage (avant/après optimisation de l'emballage si applicable).</t>
  </si>
  <si>
    <t>Fiche technique représentant la masse et/ou volume avant/après optimisation</t>
  </si>
  <si>
    <t>Pièces justificatives</t>
  </si>
  <si>
    <t>Preuve que le CE est commercialisé comme recharge OU de l'existence d'un système de recharge</t>
  </si>
  <si>
    <t>Preuve attestant du pourcentage de contenu recyclé et de sa provenance</t>
  </si>
  <si>
    <t>Preuve du manufacturier que le processus de mise en forme est localisé au Québec</t>
  </si>
  <si>
    <t>Image du CE visé avant et après optimisation</t>
  </si>
  <si>
    <t>Fiche technique du CE visé avant et après optimisation</t>
  </si>
  <si>
    <t>Narratif quant aux optimisations réalisées en lien avec la norme ou le guide de référence</t>
  </si>
  <si>
    <t>Preuves permettant de vérifier le contenu de l’autodéclaration</t>
  </si>
  <si>
    <t>Document d'attestation du programme de certification, avec sa date de validité</t>
  </si>
  <si>
    <t>Image ou fiche d'impression du CE visé où apparaissent les instructions de tri</t>
  </si>
  <si>
    <t>Formulaire de collecte des données - OptimAction</t>
  </si>
  <si>
    <t>Aide-mémoire des pièces justificatives</t>
  </si>
  <si>
    <r>
      <t xml:space="preserve">Description de la démarche : </t>
    </r>
    <r>
      <rPr>
        <i/>
        <sz val="10"/>
        <color theme="2" tint="-0.249977111117893"/>
        <rFont val="Arial"/>
        <family val="2"/>
      </rPr>
      <t>Fournir les grandes lignes</t>
    </r>
    <r>
      <rPr>
        <sz val="10"/>
        <color rgb="FF575756"/>
        <rFont val="Arial"/>
        <family val="2"/>
      </rPr>
      <t xml:space="preserve"> </t>
    </r>
    <r>
      <rPr>
        <i/>
        <sz val="10"/>
        <color theme="2" tint="-0.249977111117893"/>
        <rFont val="Arial"/>
        <family val="2"/>
      </rPr>
      <t>de la démarche</t>
    </r>
  </si>
  <si>
    <t>✓ Actions d'écoconception</t>
  </si>
  <si>
    <t>✓ Annexe A - Inscription d'un contenant ou d'un emballage</t>
  </si>
  <si>
    <t>✓ Annexe B - Inscription d'une famille de contenants ou d'emballages</t>
  </si>
  <si>
    <t>Remplir les onglets suivants:</t>
  </si>
  <si>
    <t>⚠ Certaines actions d'écoconception ne sont pas admissibles. Consulter le Guide du bonus incitatif à l'écoconception pour tous les détails.</t>
  </si>
  <si>
    <t>⚠ Certaines actions d'écoconception pourraient ne pas être admissibles. Consultez le Guide du bonus incitatif à l'écoconception pour tous les détails.</t>
  </si>
  <si>
    <t>Lister les composants de chacun des contenants ou des emballages écoconçus d'une famille répondant aux mêmes actions d’écoconception. Sélectionner, à partir des menus déroulants, la matière des composants, ainsi que la catégorie de matière inscrite à la déclaration (voir les exemples au bas de la page). Indiquer leur masse, ainsi que le nombre d'unités mises en marché.</t>
  </si>
  <si>
    <t>Lister les composants du contenant ou de l'emballage écoconçu. Sélectionner, à partir des menus déroulants, la matière des composants, ainsi que la catégorie de matière inscrite à la déclaration (voir les exemples au bas de la page) et indiquer leur masse.</t>
  </si>
  <si>
    <t># 31</t>
  </si>
  <si>
    <t># 32</t>
  </si>
  <si>
    <t># 33</t>
  </si>
  <si>
    <t># 34</t>
  </si>
  <si>
    <t># 35</t>
  </si>
  <si>
    <t># 36</t>
  </si>
  <si>
    <t># 37</t>
  </si>
  <si>
    <t># 38</t>
  </si>
  <si>
    <t># 39</t>
  </si>
  <si>
    <t># 40</t>
  </si>
  <si>
    <t># 41</t>
  </si>
  <si>
    <t># 42</t>
  </si>
  <si>
    <t># 43</t>
  </si>
  <si>
    <t># 44</t>
  </si>
  <si>
    <t># 45</t>
  </si>
  <si>
    <t># 46</t>
  </si>
  <si>
    <t># 47</t>
  </si>
  <si>
    <t># 48</t>
  </si>
  <si>
    <t># 49</t>
  </si>
  <si>
    <t># 50</t>
  </si>
  <si>
    <t>Cette liste se met à jour en fonction des actions inscrites ci-dessus.
Au minimum, une entreprise doit transmettre les pièces justificatives en caractère gras.
Les autres pièces justificatives sont à fournir sur demande seulement.</t>
  </si>
  <si>
    <r>
      <t xml:space="preserve">Le bonus incitatif à l’écoconception repose sur dix actions d’écoconception réparties sous quatre thématiques, chacune associée à un </t>
    </r>
    <r>
      <rPr>
        <b/>
        <sz val="10"/>
        <color rgb="FF575756"/>
        <rFont val="Arial"/>
        <family val="2"/>
      </rPr>
      <t>bonus de 20 % de la contribution payable</t>
    </r>
    <r>
      <rPr>
        <sz val="10"/>
        <color rgb="FF575756"/>
        <rFont val="Arial"/>
        <family val="2"/>
      </rPr>
      <t xml:space="preserve"> du contenant ou de l’emballage visé. Un </t>
    </r>
    <r>
      <rPr>
        <b/>
        <sz val="10"/>
        <color rgb="FF575756"/>
        <rFont val="Arial"/>
        <family val="2"/>
      </rPr>
      <t>bonus additionnel de 10 %</t>
    </r>
    <r>
      <rPr>
        <sz val="10"/>
        <color rgb="FF575756"/>
        <rFont val="Arial"/>
        <family val="2"/>
      </rPr>
      <t xml:space="preserve"> peut être accordé pour la réalisation d’une étude de cas.
Une entreprise qui soumet une demande de bonus doit indiquer ci-dessous les actions d’écoconception qui ont été réalisées. Elle doit également spécifier si elle souhaite que sa démarche fasse l’objet d’une étude de cas publiée sur le Portail Écoconception. Elle pourra ainsi cumuler des bonus jusqu’à l’obtention d’un </t>
    </r>
    <r>
      <rPr>
        <b/>
        <sz val="10"/>
        <color rgb="FF575756"/>
        <rFont val="Arial"/>
        <family val="2"/>
      </rPr>
      <t>bonus maximal de 50 %</t>
    </r>
    <r>
      <rPr>
        <sz val="10"/>
        <color rgb="FF575756"/>
        <rFont val="Arial"/>
        <family val="2"/>
      </rPr>
      <t>.
Pour tous les détails sur les actions d’écoconception admissibles, les critères d’acceptation, les pièces justificatives à préparer et des exemples fictifs, consulter le :</t>
    </r>
  </si>
  <si>
    <t>Ce formulaire vise à documenter la démarche d'écoconception pour un contenant ou emballage écoconçu ou pour une famille de contenants ou d'emballages écoconçus. Une demande distincte doit être soumise pour chaque démarche d’écoconception de contenant ou d’emballage ou de famille de contenants ou d’emballages répondant à des actions d’écoconception différentes.
Pour plus de renseignements sur le projet pilote, les conditions d’admissibilité et les critères d’évaluation des démarches, consulter le :</t>
  </si>
  <si>
    <t>Communiquer avec nous pour de l'assistance et de l'accompagnement à :</t>
  </si>
  <si>
    <t xml:space="preserve">Transmettre le formulaire de demande de bonus, accompagné des pièces justificatives à l'adresse : </t>
  </si>
  <si>
    <t>Communiquer avec nous pour de l'assistance ou de l'accompagnement à :</t>
  </si>
  <si>
    <t xml:space="preserve">Pour plus de détail concernant la déclaration des matières, consulter la page suivante : </t>
  </si>
  <si>
    <t>Informations générales concernant la démarche d'écoconception</t>
  </si>
  <si>
    <t>v3.0</t>
  </si>
  <si>
    <t>Tarif 2023</t>
  </si>
  <si>
    <t>Céramique et porcelaine</t>
  </si>
  <si>
    <t>Rapports d'achats, de ventes ou tout autre pièce justificative justifiant les quantités mises en marché en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</si>
</sst>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 * #,##0.00_)\ &quot;$&quot;_ ;_ * \(#,##0.00\)\ &quot;$&quot;_ ;_ * &quot;-&quot;??_)\ &quot;$&quot;_ ;_ @_ "/>
    <numFmt numFmtId="43" formatCode="_ * #,##0.00_)_ ;_ * \(#,##0.00\)_ ;_ * &quot;-&quot;??_)_ ;_ @_ "/>
    <numFmt numFmtId="164" formatCode="0.0"/>
    <numFmt numFmtId="165" formatCode="#,##0.00\ &quot;$&quot;"/>
    <numFmt numFmtId="166" formatCode="0.000"/>
    <numFmt numFmtId="167" formatCode="#,##0.0"/>
  </numFmts>
  <fonts count="49" x14ac:knownFonts="1">
    <font>
      <sz val="11"/>
      <color theme="1"/>
      <name val="Calibri"/>
      <family val="2"/>
      <scheme val="minor"/>
    </font>
    <font>
      <u/>
      <sz val="11"/>
      <color theme="10"/>
      <name val="Calibri"/>
      <family val="2"/>
      <scheme val="minor"/>
    </font>
    <font>
      <sz val="11"/>
      <color theme="1"/>
      <name val="Arial"/>
      <family val="2"/>
    </font>
    <font>
      <sz val="10"/>
      <color theme="1"/>
      <name val="Arial"/>
      <family val="2"/>
    </font>
    <font>
      <b/>
      <sz val="20"/>
      <color rgb="FF73BB45"/>
      <name val="Arial"/>
      <family val="2"/>
    </font>
    <font>
      <sz val="10"/>
      <color theme="1" tint="0.249977111117893"/>
      <name val="Arial"/>
      <family val="2"/>
    </font>
    <font>
      <u/>
      <sz val="10"/>
      <color theme="10"/>
      <name val="Arial"/>
      <family val="2"/>
    </font>
    <font>
      <b/>
      <sz val="10"/>
      <color theme="0"/>
      <name val="Arial"/>
      <family val="2"/>
    </font>
    <font>
      <sz val="11"/>
      <color rgb="FF575756"/>
      <name val="Arial"/>
      <family val="2"/>
    </font>
    <font>
      <sz val="10"/>
      <color rgb="FF575756"/>
      <name val="Arial"/>
      <family val="2"/>
    </font>
    <font>
      <b/>
      <sz val="10"/>
      <color rgb="FF575756"/>
      <name val="Arial"/>
      <family val="2"/>
    </font>
    <font>
      <i/>
      <sz val="10"/>
      <color rgb="FF575756"/>
      <name val="Arial"/>
      <family val="2"/>
    </font>
    <font>
      <sz val="10"/>
      <color rgb="FF575756"/>
      <name val="Arial"/>
      <family val="2"/>
    </font>
    <font>
      <sz val="10"/>
      <color rgb="FF585857"/>
      <name val="Arial"/>
      <family val="2"/>
    </font>
    <font>
      <b/>
      <sz val="14"/>
      <color rgb="FF575756"/>
      <name val="Arial"/>
      <family val="2"/>
    </font>
    <font>
      <b/>
      <sz val="16"/>
      <color theme="0"/>
      <name val="Arial"/>
      <family val="2"/>
    </font>
    <font>
      <b/>
      <sz val="16"/>
      <color rgb="FF23653D"/>
      <name val="Arial"/>
      <family val="2"/>
    </font>
    <font>
      <b/>
      <sz val="10"/>
      <color rgb="FF23653D"/>
      <name val="Arial"/>
      <family val="2"/>
    </font>
    <font>
      <b/>
      <sz val="16"/>
      <color rgb="FF006636"/>
      <name val="Arial"/>
      <family val="2"/>
    </font>
    <font>
      <sz val="10"/>
      <color theme="1"/>
      <name val="Calibri"/>
      <family val="2"/>
      <scheme val="minor"/>
    </font>
    <font>
      <b/>
      <sz val="10"/>
      <color rgb="FF006636"/>
      <name val="Arial"/>
      <family val="2"/>
    </font>
    <font>
      <sz val="10"/>
      <color rgb="FF951B81"/>
      <name val="Arial"/>
      <family val="2"/>
    </font>
    <font>
      <sz val="10"/>
      <color rgb="FF55565A"/>
      <name val="Arial"/>
      <family val="2"/>
    </font>
    <font>
      <sz val="11"/>
      <color theme="1"/>
      <name val="Calibri"/>
      <family val="2"/>
      <scheme val="minor"/>
    </font>
    <font>
      <b/>
      <sz val="20"/>
      <color rgb="FF7AC142"/>
      <name val="Arial"/>
      <family val="2"/>
    </font>
    <font>
      <b/>
      <sz val="11"/>
      <color theme="1"/>
      <name val="Arial"/>
      <family val="2"/>
    </font>
    <font>
      <b/>
      <i/>
      <sz val="9"/>
      <color theme="2" tint="-0.249977111117893"/>
      <name val="Arial"/>
      <family val="2"/>
    </font>
    <font>
      <i/>
      <sz val="10"/>
      <color rgb="FF9D9D9C"/>
      <name val="Arial"/>
      <family val="2"/>
    </font>
    <font>
      <sz val="11"/>
      <color rgb="FFA22284"/>
      <name val="Arial"/>
      <family val="2"/>
    </font>
    <font>
      <sz val="11"/>
      <color rgb="FF51BE4B"/>
      <name val="Arial"/>
      <family val="2"/>
    </font>
    <font>
      <sz val="11"/>
      <color rgb="FFFB8106"/>
      <name val="Arial"/>
      <family val="2"/>
    </font>
    <font>
      <sz val="11"/>
      <color rgb="FF005BA4"/>
      <name val="Arial"/>
      <family val="2"/>
    </font>
    <font>
      <b/>
      <sz val="11"/>
      <color rgb="FFFFC000"/>
      <name val="Arial"/>
      <family val="2"/>
    </font>
    <font>
      <b/>
      <sz val="14"/>
      <color rgb="FF005BA4"/>
      <name val="Arial"/>
      <family val="2"/>
    </font>
    <font>
      <b/>
      <sz val="14"/>
      <color rgb="FFFFC000"/>
      <name val="Arial"/>
      <family val="2"/>
    </font>
    <font>
      <b/>
      <sz val="14"/>
      <color rgb="FFFB8106"/>
      <name val="Arial"/>
      <family val="2"/>
    </font>
    <font>
      <b/>
      <sz val="14"/>
      <color rgb="FF51BE4B"/>
      <name val="Arial"/>
      <family val="2"/>
    </font>
    <font>
      <b/>
      <sz val="14"/>
      <color rgb="FFA22284"/>
      <name val="Arial"/>
      <family val="2"/>
    </font>
    <font>
      <sz val="8"/>
      <name val="Calibri"/>
      <family val="2"/>
      <scheme val="minor"/>
    </font>
    <font>
      <b/>
      <sz val="10"/>
      <color theme="0"/>
      <name val="Arial"/>
      <family val="2"/>
    </font>
    <font>
      <sz val="11"/>
      <name val="Calibri"/>
      <family val="2"/>
      <scheme val="minor"/>
    </font>
    <font>
      <b/>
      <sz val="10"/>
      <color rgb="FF4E004F"/>
      <name val="Arial"/>
      <family val="2"/>
    </font>
    <font>
      <i/>
      <sz val="10"/>
      <color theme="2" tint="-0.249977111117893"/>
      <name val="Arial"/>
      <family val="2"/>
    </font>
    <font>
      <b/>
      <sz val="11"/>
      <color rgb="FF4E004F"/>
      <name val="Arial"/>
      <family val="2"/>
    </font>
    <font>
      <b/>
      <sz val="11"/>
      <color rgb="FF575756"/>
      <name val="Arial"/>
      <family val="2"/>
    </font>
    <font>
      <b/>
      <i/>
      <sz val="16"/>
      <color rgb="FF4E004F"/>
      <name val="Arial"/>
      <family val="2"/>
    </font>
    <font>
      <sz val="10"/>
      <color rgb="FF4E004F"/>
      <name val="Arial"/>
      <family val="2"/>
    </font>
    <font>
      <b/>
      <u/>
      <sz val="11"/>
      <color theme="10"/>
      <name val="Arial"/>
      <family val="2"/>
    </font>
    <font>
      <b/>
      <u/>
      <sz val="10"/>
      <color theme="10"/>
      <name val="Arial"/>
      <family val="2"/>
    </font>
  </fonts>
  <fills count="12">
    <fill>
      <patternFill patternType="none"/>
    </fill>
    <fill>
      <patternFill patternType="gray125"/>
    </fill>
    <fill>
      <patternFill patternType="solid">
        <fgColor theme="0"/>
        <bgColor indexed="64"/>
      </patternFill>
    </fill>
    <fill>
      <patternFill patternType="solid">
        <fgColor rgb="FFE3D3E6"/>
        <bgColor indexed="64"/>
      </patternFill>
    </fill>
    <fill>
      <patternFill patternType="solid">
        <fgColor rgb="FFE2EDD0"/>
        <bgColor indexed="64"/>
      </patternFill>
    </fill>
    <fill>
      <patternFill patternType="solid">
        <fgColor rgb="FF006633"/>
        <bgColor indexed="64"/>
      </patternFill>
    </fill>
    <fill>
      <patternFill patternType="solid">
        <fgColor rgb="FFFEF1DF"/>
        <bgColor indexed="64"/>
      </patternFill>
    </fill>
    <fill>
      <patternFill patternType="solid">
        <fgColor rgb="FFF0F8EB"/>
        <bgColor indexed="64"/>
      </patternFill>
    </fill>
    <fill>
      <patternFill patternType="solid">
        <fgColor rgb="FFF4ECF2"/>
        <bgColor indexed="64"/>
      </patternFill>
    </fill>
    <fill>
      <patternFill patternType="solid">
        <fgColor rgb="FFF8FCFE"/>
        <bgColor indexed="64"/>
      </patternFill>
    </fill>
    <fill>
      <patternFill patternType="solid">
        <fgColor rgb="FFFFFAEF"/>
        <bgColor indexed="64"/>
      </patternFill>
    </fill>
    <fill>
      <patternFill patternType="solid">
        <fgColor rgb="FFE3D3E7"/>
        <bgColor indexed="64"/>
      </patternFill>
    </fill>
  </fills>
  <borders count="30">
    <border>
      <left/>
      <right/>
      <top/>
      <bottom/>
      <diagonal/>
    </border>
    <border>
      <left/>
      <right/>
      <top style="thin">
        <color rgb="FF575756"/>
      </top>
      <bottom/>
      <diagonal/>
    </border>
    <border>
      <left style="thin">
        <color rgb="FF575756"/>
      </left>
      <right style="thin">
        <color rgb="FF575756"/>
      </right>
      <top style="thin">
        <color rgb="FF575756"/>
      </top>
      <bottom style="thin">
        <color rgb="FF575756"/>
      </bottom>
      <diagonal/>
    </border>
    <border>
      <left style="thin">
        <color rgb="FF575756"/>
      </left>
      <right/>
      <top/>
      <bottom/>
      <diagonal/>
    </border>
    <border>
      <left style="thin">
        <color rgb="FF575756"/>
      </left>
      <right/>
      <top/>
      <bottom style="thin">
        <color rgb="FF575756"/>
      </bottom>
      <diagonal/>
    </border>
    <border>
      <left/>
      <right style="thin">
        <color rgb="FF575756"/>
      </right>
      <top/>
      <bottom/>
      <diagonal/>
    </border>
    <border>
      <left style="thin">
        <color rgb="FF575756"/>
      </left>
      <right style="thin">
        <color rgb="FF575756"/>
      </right>
      <top style="thin">
        <color rgb="FF575756"/>
      </top>
      <bottom/>
      <diagonal/>
    </border>
    <border>
      <left/>
      <right style="thin">
        <color rgb="FF575756"/>
      </right>
      <top style="thin">
        <color rgb="FF575756"/>
      </top>
      <bottom/>
      <diagonal/>
    </border>
    <border>
      <left/>
      <right style="thin">
        <color rgb="FF575756"/>
      </right>
      <top style="thin">
        <color rgb="FF575756"/>
      </top>
      <bottom style="thin">
        <color rgb="FF575756"/>
      </bottom>
      <diagonal/>
    </border>
    <border>
      <left style="thin">
        <color rgb="FF575756"/>
      </left>
      <right/>
      <top style="thin">
        <color rgb="FF575756"/>
      </top>
      <bottom style="thin">
        <color rgb="FF575756"/>
      </bottom>
      <diagonal/>
    </border>
    <border>
      <left/>
      <right/>
      <top style="thin">
        <color rgb="FF575756"/>
      </top>
      <bottom style="thin">
        <color rgb="FF575756"/>
      </bottom>
      <diagonal/>
    </border>
    <border>
      <left style="thin">
        <color theme="0"/>
      </left>
      <right/>
      <top style="thin">
        <color theme="0"/>
      </top>
      <bottom style="thin">
        <color rgb="FF575756"/>
      </bottom>
      <diagonal/>
    </border>
    <border>
      <left style="thin">
        <color theme="0"/>
      </left>
      <right style="thin">
        <color rgb="FF575756"/>
      </right>
      <top style="thin">
        <color rgb="FF575756"/>
      </top>
      <bottom style="thin">
        <color rgb="FF575756"/>
      </bottom>
      <diagonal/>
    </border>
    <border>
      <left style="thin">
        <color theme="0"/>
      </left>
      <right/>
      <top style="thin">
        <color rgb="FF575756"/>
      </top>
      <bottom style="thin">
        <color rgb="FF575756"/>
      </bottom>
      <diagonal/>
    </border>
    <border>
      <left style="thin">
        <color theme="0"/>
      </left>
      <right style="thin">
        <color theme="0"/>
      </right>
      <top style="thin">
        <color rgb="FF575756"/>
      </top>
      <bottom style="thin">
        <color rgb="FF575756"/>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575756"/>
      </left>
      <right/>
      <top style="thin">
        <color rgb="FF575756"/>
      </top>
      <bottom/>
      <diagonal/>
    </border>
    <border>
      <left style="thin">
        <color rgb="FF575756"/>
      </left>
      <right style="thin">
        <color indexed="64"/>
      </right>
      <top style="thin">
        <color rgb="FF575756"/>
      </top>
      <bottom style="thin">
        <color rgb="FF575756"/>
      </bottom>
      <diagonal/>
    </border>
    <border>
      <left style="thin">
        <color rgb="FF575756"/>
      </left>
      <right style="thin">
        <color indexed="64"/>
      </right>
      <top style="thin">
        <color rgb="FF575756"/>
      </top>
      <bottom/>
      <diagonal/>
    </border>
    <border>
      <left style="thin">
        <color indexed="64"/>
      </left>
      <right style="thin">
        <color rgb="FF575756"/>
      </right>
      <top style="thin">
        <color rgb="FF575756"/>
      </top>
      <bottom style="thin">
        <color rgb="FF575756"/>
      </bottom>
      <diagonal/>
    </border>
    <border>
      <left style="thin">
        <color indexed="64"/>
      </left>
      <right style="thin">
        <color rgb="FF575756"/>
      </right>
      <top style="thin">
        <color rgb="FF575756"/>
      </top>
      <bottom/>
      <diagonal/>
    </border>
    <border>
      <left style="thin">
        <color indexed="64"/>
      </left>
      <right style="thin">
        <color indexed="64"/>
      </right>
      <top style="thin">
        <color rgb="FF575756"/>
      </top>
      <bottom style="thin">
        <color rgb="FF575756"/>
      </bottom>
      <diagonal/>
    </border>
    <border>
      <left style="thin">
        <color indexed="64"/>
      </left>
      <right/>
      <top style="thin">
        <color rgb="FF575756"/>
      </top>
      <bottom/>
      <diagonal/>
    </border>
    <border>
      <left/>
      <right/>
      <top/>
      <bottom style="thin">
        <color rgb="FF575756"/>
      </bottom>
      <diagonal/>
    </border>
    <border>
      <left style="thin">
        <color indexed="64"/>
      </left>
      <right style="thin">
        <color indexed="64"/>
      </right>
      <top style="thin">
        <color rgb="FF575756"/>
      </top>
      <bottom style="thin">
        <color indexed="64"/>
      </bottom>
      <diagonal/>
    </border>
    <border>
      <left style="thin">
        <color indexed="64"/>
      </left>
      <right style="thin">
        <color indexed="64"/>
      </right>
      <top style="thin">
        <color rgb="FF575756"/>
      </top>
      <bottom/>
      <diagonal/>
    </border>
    <border>
      <left style="thin">
        <color indexed="64"/>
      </left>
      <right/>
      <top style="thin">
        <color rgb="FF575756"/>
      </top>
      <bottom style="thin">
        <color rgb="FF575756"/>
      </bottom>
      <diagonal/>
    </border>
    <border>
      <left/>
      <right style="thin">
        <color rgb="FF575756"/>
      </right>
      <top/>
      <bottom style="thin">
        <color rgb="FF575756"/>
      </bottom>
      <diagonal/>
    </border>
  </borders>
  <cellStyleXfs count="6">
    <xf numFmtId="0" fontId="0"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cellStyleXfs>
  <cellXfs count="193">
    <xf numFmtId="0" fontId="0" fillId="0" borderId="0" xfId="0"/>
    <xf numFmtId="0" fontId="0" fillId="0" borderId="0" xfId="0" applyAlignment="1">
      <alignment wrapText="1"/>
    </xf>
    <xf numFmtId="0" fontId="2" fillId="0" borderId="0" xfId="0" applyFont="1"/>
    <xf numFmtId="0" fontId="0" fillId="2" borderId="0" xfId="0" applyFill="1"/>
    <xf numFmtId="0" fontId="14" fillId="2" borderId="0" xfId="0" applyFont="1" applyFill="1"/>
    <xf numFmtId="0" fontId="2" fillId="2" borderId="0" xfId="0" applyFont="1" applyFill="1"/>
    <xf numFmtId="0" fontId="18" fillId="2" borderId="0" xfId="0" applyFont="1" applyFill="1" applyAlignment="1">
      <alignment vertical="center"/>
    </xf>
    <xf numFmtId="0" fontId="19" fillId="2" borderId="0" xfId="0" applyFont="1" applyFill="1"/>
    <xf numFmtId="0" fontId="3" fillId="2" borderId="0" xfId="0" applyFont="1" applyFill="1"/>
    <xf numFmtId="0" fontId="19" fillId="2" borderId="0" xfId="0" applyFont="1" applyFill="1" applyAlignment="1">
      <alignment vertical="center"/>
    </xf>
    <xf numFmtId="0" fontId="15" fillId="0" borderId="0" xfId="4" applyFont="1" applyFill="1" applyAlignment="1">
      <alignment horizontal="left" vertical="center" wrapText="1"/>
    </xf>
    <xf numFmtId="0" fontId="10" fillId="0" borderId="0" xfId="4" applyFont="1" applyBorder="1" applyAlignment="1">
      <alignment horizontal="left" vertical="center"/>
    </xf>
    <xf numFmtId="0" fontId="9" fillId="2" borderId="0" xfId="4" applyFont="1" applyFill="1" applyBorder="1" applyAlignment="1">
      <alignment horizontal="left" vertical="center" wrapText="1"/>
    </xf>
    <xf numFmtId="0" fontId="9" fillId="2" borderId="0" xfId="4" applyFont="1" applyFill="1" applyBorder="1" applyAlignment="1">
      <alignment vertical="center" wrapText="1"/>
    </xf>
    <xf numFmtId="0" fontId="12" fillId="2" borderId="0" xfId="4" applyFont="1" applyFill="1" applyBorder="1" applyAlignment="1">
      <alignment horizontal="left" vertical="center" wrapText="1"/>
    </xf>
    <xf numFmtId="0" fontId="15" fillId="0" borderId="0" xfId="4" applyFont="1" applyFill="1" applyAlignment="1">
      <alignment vertical="center" wrapText="1"/>
    </xf>
    <xf numFmtId="0" fontId="11" fillId="2" borderId="0" xfId="4" applyFont="1" applyFill="1" applyBorder="1" applyAlignment="1">
      <alignment vertical="center" wrapText="1"/>
    </xf>
    <xf numFmtId="0" fontId="15" fillId="2" borderId="0" xfId="4" applyFont="1" applyFill="1" applyAlignment="1">
      <alignment vertical="center" wrapText="1"/>
    </xf>
    <xf numFmtId="0" fontId="11" fillId="2" borderId="0" xfId="0" applyFont="1" applyFill="1"/>
    <xf numFmtId="0" fontId="0" fillId="2" borderId="0" xfId="0" applyFill="1" applyAlignment="1">
      <alignment vertical="center"/>
    </xf>
    <xf numFmtId="0" fontId="0" fillId="0" borderId="0" xfId="0" applyAlignment="1">
      <alignment vertical="center"/>
    </xf>
    <xf numFmtId="0" fontId="0" fillId="2" borderId="3" xfId="0" applyFill="1" applyBorder="1"/>
    <xf numFmtId="0" fontId="0" fillId="2" borderId="5" xfId="0" applyFill="1" applyBorder="1"/>
    <xf numFmtId="0" fontId="5" fillId="3" borderId="2" xfId="4" applyFont="1" applyFill="1" applyBorder="1" applyAlignment="1">
      <alignment horizontal="center" vertical="center" wrapText="1"/>
    </xf>
    <xf numFmtId="0" fontId="5" fillId="4" borderId="2" xfId="4" applyFont="1" applyFill="1" applyBorder="1" applyAlignment="1">
      <alignment horizontal="center" vertical="center" wrapText="1"/>
    </xf>
    <xf numFmtId="0" fontId="2" fillId="2" borderId="1" xfId="0" applyFont="1" applyFill="1" applyBorder="1"/>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0" fillId="2" borderId="3" xfId="0" applyFill="1" applyBorder="1" applyAlignment="1">
      <alignment vertical="center"/>
    </xf>
    <xf numFmtId="0" fontId="2" fillId="0" borderId="0" xfId="0" applyFont="1" applyAlignment="1">
      <alignment wrapText="1"/>
    </xf>
    <xf numFmtId="0" fontId="10" fillId="0" borderId="2" xfId="0" applyFont="1" applyBorder="1" applyAlignment="1">
      <alignment horizontal="center" vertical="center" wrapText="1"/>
    </xf>
    <xf numFmtId="0" fontId="0" fillId="2" borderId="0" xfId="0" applyFill="1" applyAlignment="1">
      <alignment wrapText="1"/>
    </xf>
    <xf numFmtId="0" fontId="0" fillId="2" borderId="5" xfId="0" applyFill="1" applyBorder="1" applyAlignment="1">
      <alignment wrapText="1"/>
    </xf>
    <xf numFmtId="2" fontId="7" fillId="5" borderId="10" xfId="0" applyNumberFormat="1" applyFont="1" applyFill="1" applyBorder="1" applyAlignment="1">
      <alignment horizontal="center" vertical="center"/>
    </xf>
    <xf numFmtId="0" fontId="25" fillId="0" borderId="0" xfId="0" applyFont="1"/>
    <xf numFmtId="0" fontId="2" fillId="0" borderId="0" xfId="0" quotePrefix="1" applyFont="1"/>
    <xf numFmtId="0" fontId="2" fillId="0" borderId="0" xfId="0" quotePrefix="1" applyFont="1" applyAlignment="1">
      <alignment wrapText="1"/>
    </xf>
    <xf numFmtId="167" fontId="9" fillId="3" borderId="2" xfId="0" applyNumberFormat="1" applyFont="1" applyFill="1" applyBorder="1" applyAlignment="1" applyProtection="1">
      <alignment horizontal="center" vertical="center" wrapText="1"/>
      <protection hidden="1"/>
    </xf>
    <xf numFmtId="166" fontId="9" fillId="3" borderId="2" xfId="0" applyNumberFormat="1" applyFont="1" applyFill="1" applyBorder="1" applyAlignment="1" applyProtection="1">
      <alignment horizontal="center" vertical="center" wrapText="1"/>
      <protection hidden="1"/>
    </xf>
    <xf numFmtId="165" fontId="9" fillId="3" borderId="2" xfId="0" applyNumberFormat="1" applyFont="1" applyFill="1" applyBorder="1" applyAlignment="1" applyProtection="1">
      <alignment horizontal="center" vertical="center" wrapText="1"/>
      <protection hidden="1"/>
    </xf>
    <xf numFmtId="0" fontId="9" fillId="2" borderId="0" xfId="0" applyFont="1" applyFill="1"/>
    <xf numFmtId="0" fontId="8" fillId="2" borderId="0" xfId="0" applyFont="1" applyFill="1"/>
    <xf numFmtId="0" fontId="6" fillId="2" borderId="0" xfId="4" applyFont="1" applyFill="1"/>
    <xf numFmtId="0" fontId="1" fillId="2" borderId="0" xfId="4" applyFill="1"/>
    <xf numFmtId="0" fontId="5" fillId="0" borderId="0" xfId="4" applyFont="1" applyAlignment="1">
      <alignment horizontal="left" vertical="center" wrapText="1"/>
    </xf>
    <xf numFmtId="0" fontId="7" fillId="5" borderId="1" xfId="0" applyFont="1" applyFill="1" applyBorder="1" applyAlignment="1">
      <alignment horizontal="center" vertical="center"/>
    </xf>
    <xf numFmtId="0" fontId="9" fillId="3" borderId="0" xfId="0" applyFont="1" applyFill="1" applyProtection="1">
      <protection hidden="1"/>
    </xf>
    <xf numFmtId="0" fontId="0" fillId="2" borderId="3" xfId="0" applyFill="1" applyBorder="1" applyAlignment="1">
      <alignment horizontal="centerContinuous" wrapText="1"/>
    </xf>
    <xf numFmtId="164" fontId="7" fillId="5" borderId="13" xfId="0" applyNumberFormat="1" applyFont="1" applyFill="1" applyBorder="1" applyAlignment="1" applyProtection="1">
      <alignment horizontal="center" vertical="center"/>
      <protection hidden="1"/>
    </xf>
    <xf numFmtId="167" fontId="7" fillId="5" borderId="14" xfId="0" applyNumberFormat="1" applyFont="1" applyFill="1" applyBorder="1" applyAlignment="1" applyProtection="1">
      <alignment horizontal="center" vertical="center"/>
      <protection hidden="1"/>
    </xf>
    <xf numFmtId="165" fontId="7" fillId="5" borderId="12" xfId="0" applyNumberFormat="1" applyFont="1" applyFill="1" applyBorder="1" applyAlignment="1" applyProtection="1">
      <alignment horizontal="center" vertical="center"/>
      <protection hidden="1"/>
    </xf>
    <xf numFmtId="0" fontId="9" fillId="4" borderId="2" xfId="0" applyFont="1" applyFill="1" applyBorder="1" applyAlignment="1" applyProtection="1">
      <alignment horizontal="center" vertical="center" wrapText="1"/>
      <protection locked="0"/>
    </xf>
    <xf numFmtId="0" fontId="0" fillId="6" borderId="0" xfId="0" applyFill="1"/>
    <xf numFmtId="0" fontId="0" fillId="7" borderId="0" xfId="0" applyFill="1"/>
    <xf numFmtId="0" fontId="0" fillId="8" borderId="0" xfId="0" applyFill="1"/>
    <xf numFmtId="0" fontId="0" fillId="9" borderId="0" xfId="0" applyFill="1"/>
    <xf numFmtId="0" fontId="0" fillId="10" borderId="0" xfId="0" applyFill="1"/>
    <xf numFmtId="0" fontId="28" fillId="8" borderId="0" xfId="0" applyFont="1" applyFill="1"/>
    <xf numFmtId="0" fontId="29" fillId="7" borderId="0" xfId="0" applyFont="1" applyFill="1"/>
    <xf numFmtId="0" fontId="30" fillId="6" borderId="0" xfId="0" applyFont="1" applyFill="1"/>
    <xf numFmtId="0" fontId="31" fillId="9" borderId="0" xfId="0" applyFont="1" applyFill="1"/>
    <xf numFmtId="0" fontId="32" fillId="10" borderId="0" xfId="0" applyFont="1" applyFill="1"/>
    <xf numFmtId="0" fontId="28" fillId="8" borderId="0" xfId="0" applyFont="1" applyFill="1" applyAlignment="1">
      <alignment horizontal="left" indent="1"/>
    </xf>
    <xf numFmtId="0" fontId="29" fillId="7" borderId="0" xfId="0" applyFont="1" applyFill="1" applyAlignment="1">
      <alignment horizontal="left" indent="1"/>
    </xf>
    <xf numFmtId="0" fontId="30" fillId="6" borderId="0" xfId="0" applyFont="1" applyFill="1" applyAlignment="1">
      <alignment horizontal="left" indent="1"/>
    </xf>
    <xf numFmtId="0" fontId="31" fillId="9" borderId="0" xfId="0" applyFont="1" applyFill="1" applyAlignment="1">
      <alignment horizontal="left" indent="1"/>
    </xf>
    <xf numFmtId="0" fontId="33" fillId="9" borderId="0" xfId="0" applyFont="1" applyFill="1" applyAlignment="1">
      <alignment horizontal="left" indent="1"/>
    </xf>
    <xf numFmtId="0" fontId="34" fillId="10" borderId="0" xfId="0" applyFont="1" applyFill="1" applyAlignment="1">
      <alignment horizontal="left" indent="1"/>
    </xf>
    <xf numFmtId="0" fontId="35" fillId="6" borderId="0" xfId="0" applyFont="1" applyFill="1" applyAlignment="1">
      <alignment horizontal="left" indent="1"/>
    </xf>
    <xf numFmtId="0" fontId="36" fillId="7" borderId="0" xfId="0" applyFont="1" applyFill="1" applyAlignment="1">
      <alignment horizontal="left" indent="1"/>
    </xf>
    <xf numFmtId="0" fontId="37" fillId="8" borderId="0" xfId="0" applyFont="1" applyFill="1" applyAlignment="1">
      <alignment horizontal="left" indent="1"/>
    </xf>
    <xf numFmtId="0" fontId="9" fillId="2" borderId="0" xfId="0" applyFont="1" applyFill="1" applyAlignment="1">
      <alignment horizontal="left" vertical="center" wrapText="1"/>
    </xf>
    <xf numFmtId="0" fontId="7" fillId="5" borderId="11" xfId="0" applyFont="1" applyFill="1" applyBorder="1" applyAlignment="1">
      <alignment horizontal="center" vertical="center" wrapText="1"/>
    </xf>
    <xf numFmtId="0" fontId="10" fillId="0" borderId="6" xfId="0" applyFont="1" applyBorder="1" applyAlignment="1">
      <alignment horizontal="center" vertical="center" wrapText="1"/>
    </xf>
    <xf numFmtId="0" fontId="19" fillId="2" borderId="0" xfId="0" applyFont="1" applyFill="1" applyAlignment="1">
      <alignment horizontal="left"/>
    </xf>
    <xf numFmtId="0" fontId="0" fillId="2" borderId="0" xfId="0" applyFill="1" applyAlignment="1">
      <alignment horizontal="left"/>
    </xf>
    <xf numFmtId="0" fontId="10" fillId="3" borderId="0" xfId="4" applyFont="1" applyFill="1" applyBorder="1" applyAlignment="1" applyProtection="1">
      <protection hidden="1"/>
    </xf>
    <xf numFmtId="0" fontId="10" fillId="3" borderId="16" xfId="4" applyFont="1" applyFill="1" applyBorder="1" applyAlignment="1" applyProtection="1">
      <protection hidden="1"/>
    </xf>
    <xf numFmtId="0" fontId="9" fillId="4" borderId="9" xfId="0" quotePrefix="1" applyFont="1" applyFill="1" applyBorder="1" applyAlignment="1" applyProtection="1">
      <alignment horizontal="center" vertical="center" wrapText="1"/>
      <protection locked="0"/>
    </xf>
    <xf numFmtId="0" fontId="10" fillId="2" borderId="0" xfId="4" applyFont="1" applyFill="1" applyBorder="1" applyAlignment="1">
      <alignment vertical="center"/>
    </xf>
    <xf numFmtId="37" fontId="7" fillId="5" borderId="13" xfId="1" applyNumberFormat="1" applyFont="1" applyFill="1" applyBorder="1" applyAlignment="1" applyProtection="1">
      <alignment horizontal="center" vertical="center"/>
      <protection hidden="1"/>
    </xf>
    <xf numFmtId="0" fontId="0" fillId="2" borderId="0" xfId="0" applyFill="1" applyAlignment="1">
      <alignment horizontal="left" vertical="top" indent="1"/>
    </xf>
    <xf numFmtId="0" fontId="10" fillId="3" borderId="17" xfId="4" applyFont="1" applyFill="1" applyBorder="1" applyAlignment="1" applyProtection="1">
      <alignment horizontal="left" vertical="top" indent="1"/>
      <protection hidden="1"/>
    </xf>
    <xf numFmtId="0" fontId="0" fillId="0" borderId="0" xfId="0" applyAlignment="1">
      <alignment horizontal="left" vertical="top" indent="1"/>
    </xf>
    <xf numFmtId="0" fontId="39" fillId="5" borderId="11" xfId="0" applyFont="1" applyFill="1" applyBorder="1" applyAlignment="1">
      <alignment horizontal="center" vertical="center" wrapText="1"/>
    </xf>
    <xf numFmtId="0" fontId="12" fillId="2" borderId="3" xfId="4" applyFont="1" applyFill="1" applyBorder="1" applyAlignment="1">
      <alignment horizontal="left" vertical="center" wrapText="1"/>
    </xf>
    <xf numFmtId="0" fontId="10" fillId="3" borderId="5" xfId="4" applyFont="1" applyFill="1" applyBorder="1" applyAlignment="1" applyProtection="1">
      <protection hidden="1"/>
    </xf>
    <xf numFmtId="0" fontId="0" fillId="2" borderId="5" xfId="0" applyFill="1" applyBorder="1" applyAlignment="1">
      <alignment horizontal="left" vertical="top" indent="1"/>
    </xf>
    <xf numFmtId="0" fontId="10" fillId="3" borderId="1" xfId="4" applyFont="1" applyFill="1" applyBorder="1" applyAlignment="1" applyProtection="1">
      <protection hidden="1"/>
    </xf>
    <xf numFmtId="0" fontId="10" fillId="3" borderId="7" xfId="4" applyFont="1" applyFill="1" applyBorder="1" applyAlignment="1" applyProtection="1">
      <protection hidden="1"/>
    </xf>
    <xf numFmtId="0" fontId="10" fillId="3" borderId="0" xfId="4" applyFont="1" applyFill="1" applyBorder="1" applyAlignment="1" applyProtection="1">
      <alignment horizontal="left" vertical="top" indent="1"/>
      <protection hidden="1"/>
    </xf>
    <xf numFmtId="0" fontId="0" fillId="2" borderId="1" xfId="0" applyFill="1" applyBorder="1"/>
    <xf numFmtId="0" fontId="10" fillId="3" borderId="5" xfId="4" applyFont="1" applyFill="1" applyBorder="1" applyAlignment="1" applyProtection="1">
      <alignment horizontal="left" vertical="top" indent="1"/>
      <protection hidden="1"/>
    </xf>
    <xf numFmtId="14" fontId="3" fillId="0" borderId="15" xfId="0" applyNumberFormat="1" applyFont="1" applyBorder="1" applyAlignment="1" applyProtection="1">
      <alignment vertical="center" wrapText="1"/>
      <protection locked="0"/>
    </xf>
    <xf numFmtId="0" fontId="40" fillId="2" borderId="0" xfId="0" applyFont="1" applyFill="1"/>
    <xf numFmtId="0" fontId="0" fillId="8" borderId="0" xfId="0" applyFill="1" applyProtection="1">
      <protection locked="0"/>
    </xf>
    <xf numFmtId="0" fontId="0" fillId="0" borderId="0" xfId="0" applyProtection="1">
      <protection locked="0"/>
    </xf>
    <xf numFmtId="0" fontId="9" fillId="4" borderId="2" xfId="0" applyFont="1" applyFill="1" applyBorder="1" applyAlignment="1" applyProtection="1">
      <alignment horizontal="center" vertical="center" wrapText="1"/>
      <protection locked="0" hidden="1"/>
    </xf>
    <xf numFmtId="164" fontId="9" fillId="4" borderId="2" xfId="0" applyNumberFormat="1" applyFont="1" applyFill="1" applyBorder="1" applyAlignment="1" applyProtection="1">
      <alignment horizontal="center" vertical="center" wrapText="1"/>
      <protection locked="0" hidden="1"/>
    </xf>
    <xf numFmtId="0" fontId="9" fillId="4" borderId="4" xfId="0" applyFont="1" applyFill="1" applyBorder="1" applyAlignment="1" applyProtection="1">
      <alignment horizontal="center" vertical="center" wrapText="1"/>
      <protection locked="0" hidden="1"/>
    </xf>
    <xf numFmtId="0" fontId="9" fillId="4" borderId="9" xfId="0" applyFont="1" applyFill="1" applyBorder="1" applyAlignment="1" applyProtection="1">
      <alignment horizontal="center" vertical="center" wrapText="1"/>
      <protection locked="0" hidden="1"/>
    </xf>
    <xf numFmtId="37" fontId="9" fillId="4" borderId="2" xfId="1" applyNumberFormat="1" applyFont="1" applyFill="1" applyBorder="1" applyAlignment="1" applyProtection="1">
      <alignment horizontal="center" vertical="center" wrapText="1"/>
      <protection locked="0" hidden="1"/>
    </xf>
    <xf numFmtId="0" fontId="10" fillId="2" borderId="0" xfId="4" applyFont="1" applyFill="1" applyBorder="1" applyAlignment="1" applyProtection="1">
      <alignment vertical="center"/>
      <protection hidden="1"/>
    </xf>
    <xf numFmtId="0" fontId="0" fillId="2" borderId="0" xfId="0" applyFill="1" applyAlignment="1">
      <alignment horizontal="left" indent="1"/>
    </xf>
    <xf numFmtId="0" fontId="10" fillId="2" borderId="0" xfId="4" applyFont="1" applyFill="1" applyBorder="1" applyAlignment="1" applyProtection="1">
      <alignment horizontal="left" indent="1"/>
      <protection hidden="1"/>
    </xf>
    <xf numFmtId="0" fontId="43" fillId="11" borderId="18" xfId="4" applyFont="1" applyFill="1" applyBorder="1" applyAlignment="1" applyProtection="1">
      <alignment horizontal="left" indent="1"/>
      <protection hidden="1"/>
    </xf>
    <xf numFmtId="0" fontId="44" fillId="11" borderId="1" xfId="4" applyFont="1" applyFill="1" applyBorder="1" applyAlignment="1" applyProtection="1">
      <alignment horizontal="left" indent="1"/>
      <protection hidden="1"/>
    </xf>
    <xf numFmtId="0" fontId="44" fillId="11" borderId="7" xfId="4" applyFont="1" applyFill="1" applyBorder="1" applyAlignment="1" applyProtection="1">
      <alignment horizontal="left" indent="1"/>
      <protection hidden="1"/>
    </xf>
    <xf numFmtId="0" fontId="43" fillId="11" borderId="3" xfId="4" applyFont="1" applyFill="1" applyBorder="1" applyAlignment="1" applyProtection="1">
      <alignment horizontal="left" vertical="center" indent="1"/>
      <protection hidden="1"/>
    </xf>
    <xf numFmtId="0" fontId="44" fillId="11" borderId="0" xfId="4" applyFont="1" applyFill="1" applyBorder="1" applyAlignment="1" applyProtection="1">
      <alignment vertical="center"/>
      <protection hidden="1"/>
    </xf>
    <xf numFmtId="0" fontId="44" fillId="11" borderId="5" xfId="4" applyFont="1" applyFill="1" applyBorder="1" applyAlignment="1" applyProtection="1">
      <alignment vertical="center"/>
      <protection hidden="1"/>
    </xf>
    <xf numFmtId="0" fontId="0" fillId="11" borderId="0" xfId="0" applyFill="1" applyAlignment="1">
      <alignment vertical="center"/>
    </xf>
    <xf numFmtId="0" fontId="0" fillId="11" borderId="1" xfId="0" applyFill="1" applyBorder="1" applyAlignment="1">
      <alignment horizontal="left" indent="1"/>
    </xf>
    <xf numFmtId="0" fontId="45" fillId="2" borderId="0" xfId="0" applyFont="1" applyFill="1" applyAlignment="1">
      <alignment vertical="center"/>
    </xf>
    <xf numFmtId="0" fontId="41" fillId="3" borderId="18" xfId="4" applyFont="1" applyFill="1" applyBorder="1" applyAlignment="1" applyProtection="1">
      <alignment horizontal="left" indent="1"/>
      <protection hidden="1"/>
    </xf>
    <xf numFmtId="0" fontId="41" fillId="3" borderId="0" xfId="4" applyFont="1" applyFill="1" applyBorder="1" applyAlignment="1" applyProtection="1">
      <alignment horizontal="left" indent="1"/>
      <protection hidden="1"/>
    </xf>
    <xf numFmtId="0" fontId="46" fillId="3" borderId="0" xfId="4" applyFont="1" applyFill="1" applyBorder="1" applyAlignment="1" applyProtection="1">
      <alignment horizontal="left" indent="1"/>
      <protection hidden="1"/>
    </xf>
    <xf numFmtId="0" fontId="46" fillId="3" borderId="3" xfId="4" applyFont="1" applyFill="1" applyBorder="1" applyAlignment="1" applyProtection="1">
      <alignment horizontal="left" indent="1"/>
      <protection hidden="1"/>
    </xf>
    <xf numFmtId="0" fontId="46" fillId="3" borderId="0" xfId="4" applyFont="1" applyFill="1" applyBorder="1" applyAlignment="1" applyProtection="1">
      <alignment horizontal="left" vertical="top" indent="1"/>
      <protection hidden="1"/>
    </xf>
    <xf numFmtId="0" fontId="48" fillId="2" borderId="0" xfId="4" applyFont="1" applyFill="1"/>
    <xf numFmtId="0" fontId="16" fillId="2" borderId="0" xfId="4" applyFont="1" applyFill="1" applyAlignment="1">
      <alignment horizontal="left" vertical="center" wrapText="1"/>
    </xf>
    <xf numFmtId="0" fontId="9" fillId="4" borderId="19" xfId="0" applyFont="1" applyFill="1" applyBorder="1" applyAlignment="1" applyProtection="1">
      <alignment horizontal="center" vertical="center" wrapText="1"/>
      <protection locked="0"/>
    </xf>
    <xf numFmtId="0" fontId="9" fillId="4" borderId="23" xfId="0" applyFont="1" applyFill="1" applyBorder="1" applyAlignment="1" applyProtection="1">
      <alignment horizontal="center" vertical="center" wrapText="1"/>
      <protection locked="0"/>
    </xf>
    <xf numFmtId="0" fontId="9" fillId="4" borderId="21" xfId="0" applyFont="1" applyFill="1" applyBorder="1" applyAlignment="1" applyProtection="1">
      <alignment horizontal="center" vertical="center" wrapText="1"/>
      <protection locked="0"/>
    </xf>
    <xf numFmtId="0" fontId="17" fillId="2" borderId="0" xfId="0" applyFont="1" applyFill="1" applyAlignment="1">
      <alignment horizontal="center" vertical="center"/>
    </xf>
    <xf numFmtId="2" fontId="3" fillId="0" borderId="19" xfId="0" applyNumberFormat="1" applyFont="1" applyBorder="1" applyAlignment="1" applyProtection="1">
      <alignment horizontal="center" vertical="center" wrapText="1"/>
      <protection locked="0"/>
    </xf>
    <xf numFmtId="2" fontId="3" fillId="0" borderId="23" xfId="0" applyNumberFormat="1" applyFont="1" applyBorder="1" applyAlignment="1" applyProtection="1">
      <alignment horizontal="center" vertical="center" wrapText="1"/>
      <protection locked="0"/>
    </xf>
    <xf numFmtId="2" fontId="3" fillId="0" borderId="21" xfId="0" applyNumberFormat="1" applyFont="1" applyBorder="1" applyAlignment="1" applyProtection="1">
      <alignment horizontal="center" vertical="center" wrapText="1"/>
      <protection locked="0"/>
    </xf>
    <xf numFmtId="0" fontId="17" fillId="0" borderId="0" xfId="0" applyFont="1" applyAlignment="1">
      <alignment horizontal="center" vertical="center" wrapText="1"/>
    </xf>
    <xf numFmtId="14" fontId="3" fillId="0" borderId="9" xfId="0" applyNumberFormat="1" applyFont="1" applyBorder="1" applyAlignment="1" applyProtection="1">
      <alignment horizontal="center" vertical="center" wrapText="1"/>
      <protection locked="0"/>
    </xf>
    <xf numFmtId="14" fontId="3" fillId="0" borderId="10" xfId="0" applyNumberFormat="1" applyFont="1" applyBorder="1" applyAlignment="1" applyProtection="1">
      <alignment horizontal="center" vertical="center" wrapText="1"/>
      <protection locked="0"/>
    </xf>
    <xf numFmtId="14" fontId="3" fillId="0" borderId="8" xfId="0" applyNumberFormat="1" applyFont="1" applyBorder="1" applyAlignment="1" applyProtection="1">
      <alignment horizontal="center" vertical="center" wrapText="1"/>
      <protection locked="0"/>
    </xf>
    <xf numFmtId="0" fontId="20" fillId="2" borderId="0" xfId="0" applyFont="1" applyFill="1" applyAlignment="1">
      <alignment horizontal="left" vertical="center" wrapText="1"/>
    </xf>
    <xf numFmtId="0" fontId="20" fillId="0" borderId="0" xfId="0" applyFont="1" applyAlignment="1">
      <alignment horizontal="left" vertical="center" wrapText="1"/>
    </xf>
    <xf numFmtId="0" fontId="9" fillId="0" borderId="9" xfId="0" applyFont="1" applyBorder="1" applyAlignment="1">
      <alignment horizontal="left" vertical="center" wrapText="1" indent="1"/>
    </xf>
    <xf numFmtId="0" fontId="0" fillId="0" borderId="10" xfId="0" applyBorder="1" applyAlignment="1">
      <alignment horizontal="left" vertical="center" wrapText="1" indent="1"/>
    </xf>
    <xf numFmtId="0" fontId="0" fillId="0" borderId="8" xfId="0" applyBorder="1" applyAlignment="1">
      <alignment horizontal="left" vertical="center" wrapText="1" indent="1"/>
    </xf>
    <xf numFmtId="0" fontId="43" fillId="11" borderId="4" xfId="5" applyFont="1" applyFill="1" applyBorder="1" applyAlignment="1" applyProtection="1">
      <alignment horizontal="left" vertical="top" wrapText="1" indent="1"/>
      <protection hidden="1"/>
    </xf>
    <xf numFmtId="0" fontId="43" fillId="11" borderId="25" xfId="5" applyFont="1" applyFill="1" applyBorder="1" applyAlignment="1" applyProtection="1">
      <alignment horizontal="left" vertical="top" wrapText="1" indent="1"/>
      <protection hidden="1"/>
    </xf>
    <xf numFmtId="0" fontId="43" fillId="11" borderId="29" xfId="5" applyFont="1" applyFill="1" applyBorder="1" applyAlignment="1" applyProtection="1">
      <alignment horizontal="left" vertical="top" wrapText="1" indent="1"/>
      <protection hidden="1"/>
    </xf>
    <xf numFmtId="0" fontId="24" fillId="0" borderId="0" xfId="0" applyFont="1" applyAlignment="1">
      <alignment horizontal="center" vertical="center"/>
    </xf>
    <xf numFmtId="0" fontId="9" fillId="2" borderId="0" xfId="0" applyFont="1" applyFill="1" applyAlignment="1">
      <alignment horizontal="left" vertical="center" wrapText="1"/>
    </xf>
    <xf numFmtId="0" fontId="47" fillId="2" borderId="0" xfId="5" applyFont="1" applyFill="1" applyAlignment="1">
      <alignment horizontal="left" vertical="top" wrapText="1"/>
    </xf>
    <xf numFmtId="0" fontId="9" fillId="2" borderId="19" xfId="0" applyFont="1" applyFill="1" applyBorder="1" applyAlignment="1">
      <alignment horizontal="left" vertical="center" indent="1"/>
    </xf>
    <xf numFmtId="0" fontId="9" fillId="2" borderId="23" xfId="0" applyFont="1" applyFill="1" applyBorder="1" applyAlignment="1">
      <alignment horizontal="left" vertical="center" indent="1"/>
    </xf>
    <xf numFmtId="0" fontId="9" fillId="2" borderId="21" xfId="0" applyFont="1" applyFill="1" applyBorder="1" applyAlignment="1">
      <alignment horizontal="left" vertical="center" indent="1"/>
    </xf>
    <xf numFmtId="0" fontId="9" fillId="4" borderId="19" xfId="0" applyFont="1" applyFill="1" applyBorder="1" applyAlignment="1" applyProtection="1">
      <alignment horizontal="center"/>
      <protection locked="0"/>
    </xf>
    <xf numFmtId="0" fontId="9" fillId="4" borderId="23" xfId="0" applyFont="1" applyFill="1" applyBorder="1" applyAlignment="1" applyProtection="1">
      <alignment horizontal="center"/>
      <protection locked="0"/>
    </xf>
    <xf numFmtId="0" fontId="9" fillId="4" borderId="21" xfId="0" applyFont="1" applyFill="1" applyBorder="1" applyAlignment="1" applyProtection="1">
      <alignment horizontal="center"/>
      <protection locked="0"/>
    </xf>
    <xf numFmtId="0" fontId="16" fillId="2" borderId="0" xfId="4" applyFont="1" applyFill="1" applyAlignment="1">
      <alignment horizontal="left" vertical="center" wrapText="1"/>
    </xf>
    <xf numFmtId="0" fontId="48" fillId="2" borderId="0" xfId="4" applyFont="1" applyFill="1" applyAlignment="1">
      <alignment horizontal="left" vertical="center" wrapText="1"/>
    </xf>
    <xf numFmtId="0" fontId="9" fillId="2" borderId="19" xfId="0" applyFont="1" applyFill="1" applyBorder="1" applyAlignment="1">
      <alignment horizontal="left" vertical="center" wrapText="1" indent="1"/>
    </xf>
    <xf numFmtId="0" fontId="9" fillId="2" borderId="23" xfId="0" applyFont="1" applyFill="1" applyBorder="1" applyAlignment="1">
      <alignment horizontal="left" vertical="center" wrapText="1" indent="1"/>
    </xf>
    <xf numFmtId="0" fontId="9" fillId="2" borderId="21" xfId="0" applyFont="1" applyFill="1" applyBorder="1" applyAlignment="1">
      <alignment horizontal="left" vertical="center" wrapText="1" indent="1"/>
    </xf>
    <xf numFmtId="0" fontId="9" fillId="4" borderId="20" xfId="0" applyFont="1" applyFill="1" applyBorder="1" applyAlignment="1" applyProtection="1">
      <alignment horizontal="center"/>
      <protection locked="0"/>
    </xf>
    <xf numFmtId="0" fontId="9" fillId="4" borderId="27" xfId="0" applyFont="1" applyFill="1" applyBorder="1" applyAlignment="1" applyProtection="1">
      <alignment horizontal="center"/>
      <protection locked="0"/>
    </xf>
    <xf numFmtId="0" fontId="9" fillId="4" borderId="24" xfId="0" applyFont="1" applyFill="1" applyBorder="1" applyAlignment="1" applyProtection="1">
      <alignment horizontal="center"/>
      <protection locked="0"/>
    </xf>
    <xf numFmtId="0" fontId="9" fillId="4" borderId="28" xfId="0" applyFont="1" applyFill="1" applyBorder="1" applyAlignment="1" applyProtection="1">
      <alignment horizontal="center"/>
      <protection locked="0"/>
    </xf>
    <xf numFmtId="0" fontId="9" fillId="4" borderId="26" xfId="0" applyFont="1" applyFill="1" applyBorder="1" applyAlignment="1" applyProtection="1">
      <alignment horizontal="center"/>
      <protection locked="0"/>
    </xf>
    <xf numFmtId="0" fontId="16" fillId="0" borderId="0" xfId="4" applyFont="1" applyFill="1" applyBorder="1" applyAlignment="1">
      <alignment horizontal="left" vertical="center" wrapText="1"/>
    </xf>
    <xf numFmtId="0" fontId="9" fillId="0" borderId="10" xfId="0" applyFont="1" applyBorder="1" applyAlignment="1">
      <alignment horizontal="left" vertical="center" wrapText="1" indent="1"/>
    </xf>
    <xf numFmtId="0" fontId="9" fillId="4" borderId="28" xfId="0" applyFont="1" applyFill="1" applyBorder="1" applyAlignment="1" applyProtection="1">
      <alignment horizontal="center" vertical="center" wrapText="1"/>
      <protection locked="0"/>
    </xf>
    <xf numFmtId="0" fontId="9" fillId="0" borderId="8" xfId="0" applyFont="1" applyBorder="1" applyAlignment="1">
      <alignment horizontal="left" vertical="center" wrapText="1" indent="1"/>
    </xf>
    <xf numFmtId="0" fontId="11" fillId="0" borderId="0" xfId="4" applyFont="1" applyBorder="1" applyAlignment="1">
      <alignment horizontal="left" vertical="center" wrapText="1"/>
    </xf>
    <xf numFmtId="0" fontId="11" fillId="2" borderId="0" xfId="4" applyFont="1" applyFill="1" applyBorder="1" applyAlignment="1">
      <alignment horizontal="left" vertical="center" wrapText="1"/>
    </xf>
    <xf numFmtId="0" fontId="9" fillId="2" borderId="0" xfId="4" applyFont="1" applyFill="1" applyAlignment="1">
      <alignment horizontal="left" vertical="center" wrapText="1"/>
    </xf>
    <xf numFmtId="0" fontId="9" fillId="2" borderId="9" xfId="0" applyFont="1" applyFill="1" applyBorder="1" applyAlignment="1">
      <alignment horizontal="left" vertical="center" indent="1"/>
    </xf>
    <xf numFmtId="0" fontId="9" fillId="2" borderId="10" xfId="0" applyFont="1" applyFill="1" applyBorder="1" applyAlignment="1">
      <alignment horizontal="left" vertical="center" indent="1"/>
    </xf>
    <xf numFmtId="0" fontId="9" fillId="2" borderId="8" xfId="0" applyFont="1" applyFill="1" applyBorder="1" applyAlignment="1">
      <alignment horizontal="left" vertical="center" indent="1"/>
    </xf>
    <xf numFmtId="3" fontId="9" fillId="4" borderId="18" xfId="1" applyNumberFormat="1" applyFont="1" applyFill="1" applyBorder="1" applyAlignment="1" applyProtection="1">
      <alignment horizontal="center" wrapText="1"/>
      <protection locked="0"/>
    </xf>
    <xf numFmtId="3" fontId="9" fillId="4" borderId="1" xfId="1" applyNumberFormat="1" applyFont="1" applyFill="1" applyBorder="1" applyAlignment="1" applyProtection="1">
      <alignment horizontal="center" wrapText="1"/>
      <protection locked="0"/>
    </xf>
    <xf numFmtId="3" fontId="9" fillId="4" borderId="7" xfId="1" applyNumberFormat="1" applyFont="1" applyFill="1" applyBorder="1" applyAlignment="1" applyProtection="1">
      <alignment horizontal="center" wrapText="1"/>
      <protection locked="0"/>
    </xf>
    <xf numFmtId="3" fontId="9" fillId="4" borderId="9" xfId="1" applyNumberFormat="1" applyFont="1" applyFill="1" applyBorder="1" applyAlignment="1" applyProtection="1">
      <alignment horizontal="center" wrapText="1"/>
      <protection locked="0"/>
    </xf>
    <xf numFmtId="3" fontId="9" fillId="4" borderId="10" xfId="1" applyNumberFormat="1" applyFont="1" applyFill="1" applyBorder="1" applyAlignment="1" applyProtection="1">
      <alignment horizontal="center" wrapText="1"/>
      <protection locked="0"/>
    </xf>
    <xf numFmtId="3" fontId="9" fillId="4" borderId="8" xfId="1" applyNumberFormat="1" applyFont="1" applyFill="1" applyBorder="1" applyAlignment="1" applyProtection="1">
      <alignment horizontal="center" wrapText="1"/>
      <protection locked="0"/>
    </xf>
    <xf numFmtId="0" fontId="13" fillId="2" borderId="0" xfId="0" applyFont="1" applyFill="1" applyAlignment="1">
      <alignment horizontal="right" vertical="center"/>
    </xf>
    <xf numFmtId="0" fontId="13" fillId="2" borderId="0" xfId="0" applyFont="1" applyFill="1" applyAlignment="1">
      <alignment horizontal="right"/>
    </xf>
    <xf numFmtId="0" fontId="4" fillId="0" borderId="0" xfId="0" applyFont="1" applyAlignment="1">
      <alignment horizontal="center" vertical="center"/>
    </xf>
    <xf numFmtId="0" fontId="9" fillId="2" borderId="0" xfId="4" applyFont="1" applyFill="1" applyBorder="1" applyAlignment="1">
      <alignment horizontal="left" vertical="center" wrapText="1" indent="1"/>
    </xf>
    <xf numFmtId="0" fontId="9" fillId="2" borderId="3" xfId="4" applyFont="1" applyFill="1" applyBorder="1" applyAlignment="1">
      <alignment horizontal="left" vertical="center" wrapText="1" indent="1"/>
    </xf>
    <xf numFmtId="9" fontId="46" fillId="11" borderId="18" xfId="3" applyFont="1" applyFill="1" applyBorder="1" applyAlignment="1">
      <alignment horizontal="center" vertical="center"/>
    </xf>
    <xf numFmtId="9" fontId="46" fillId="11" borderId="1" xfId="3" applyFont="1" applyFill="1" applyBorder="1" applyAlignment="1">
      <alignment horizontal="center" vertical="center"/>
    </xf>
    <xf numFmtId="165" fontId="41" fillId="11" borderId="18" xfId="2" applyNumberFormat="1" applyFont="1" applyFill="1" applyBorder="1" applyAlignment="1">
      <alignment horizontal="center" vertical="center" wrapText="1"/>
    </xf>
    <xf numFmtId="165" fontId="41" fillId="11" borderId="7" xfId="2" applyNumberFormat="1" applyFont="1" applyFill="1" applyBorder="1" applyAlignment="1">
      <alignment horizontal="center" vertical="center" wrapText="1"/>
    </xf>
    <xf numFmtId="0" fontId="41" fillId="2" borderId="0" xfId="4" applyFont="1" applyFill="1" applyBorder="1" applyAlignment="1">
      <alignment horizontal="right" vertical="center"/>
    </xf>
    <xf numFmtId="0" fontId="16" fillId="0" borderId="0" xfId="4" applyFont="1" applyFill="1" applyAlignment="1">
      <alignment horizontal="left" vertical="center" wrapText="1"/>
    </xf>
    <xf numFmtId="0" fontId="0" fillId="0" borderId="0" xfId="0" applyAlignment="1">
      <alignment horizontal="left" vertical="center" wrapText="1"/>
    </xf>
    <xf numFmtId="0" fontId="41" fillId="2" borderId="0" xfId="0" applyFont="1" applyFill="1" applyAlignment="1">
      <alignment horizontal="right" vertical="center" indent="1"/>
    </xf>
    <xf numFmtId="9" fontId="46" fillId="3" borderId="20" xfId="3" applyFont="1" applyFill="1" applyBorder="1" applyAlignment="1" applyProtection="1">
      <alignment horizontal="center" vertical="center"/>
      <protection hidden="1"/>
    </xf>
    <xf numFmtId="9" fontId="46" fillId="3" borderId="22" xfId="3" applyFont="1" applyFill="1" applyBorder="1" applyAlignment="1" applyProtection="1">
      <alignment horizontal="center" vertical="center"/>
      <protection hidden="1"/>
    </xf>
    <xf numFmtId="165" fontId="41" fillId="3" borderId="19" xfId="2" applyNumberFormat="1" applyFont="1" applyFill="1" applyBorder="1" applyAlignment="1" applyProtection="1">
      <alignment horizontal="center" vertical="center"/>
      <protection hidden="1"/>
    </xf>
    <xf numFmtId="165" fontId="41" fillId="3" borderId="21" xfId="2" applyNumberFormat="1" applyFont="1" applyFill="1" applyBorder="1" applyAlignment="1" applyProtection="1">
      <alignment horizontal="center" vertical="center"/>
      <protection hidden="1"/>
    </xf>
    <xf numFmtId="0" fontId="1" fillId="2" borderId="0" xfId="5" applyFill="1" applyAlignment="1">
      <alignment horizontal="left" vertical="top" wrapText="1"/>
    </xf>
  </cellXfs>
  <cellStyles count="6">
    <cellStyle name="Hyperlink" xfId="4" xr:uid="{00000000-000B-0000-0000-000008000000}"/>
    <cellStyle name="Lien hypertexte" xfId="5" builtinId="8"/>
    <cellStyle name="Milliers" xfId="1" builtinId="3"/>
    <cellStyle name="Monétaire" xfId="2" builtinId="4"/>
    <cellStyle name="Normal" xfId="0" builtinId="0"/>
    <cellStyle name="Pourcentage" xfId="3" builtinId="5"/>
  </cellStyles>
  <dxfs count="4">
    <dxf>
      <font>
        <strike val="0"/>
        <outline val="0"/>
        <shadow val="0"/>
        <u val="none"/>
        <vertAlign val="baseline"/>
        <sz val="11"/>
        <name val="Arial"/>
        <family val="2"/>
        <scheme val="none"/>
      </font>
    </dxf>
    <dxf>
      <font>
        <strike val="0"/>
        <outline val="0"/>
        <shadow val="0"/>
        <u val="none"/>
        <vertAlign val="baseline"/>
        <sz val="11"/>
        <name val="Arial"/>
        <family val="2"/>
        <scheme val="none"/>
      </font>
      <alignment horizontal="general" vertical="bottom" textRotation="0" wrapText="1" indent="0" justifyLastLine="0" shrinkToFit="0" readingOrder="0"/>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s>
  <tableStyles count="1" defaultTableStyle="TableStyleMedium2" defaultPivotStyle="PivotStyleLight16">
    <tableStyle name="Invisible" pivot="0" table="0" count="0" xr9:uid="{74543885-7F09-4B11-BC53-61B14FFF4336}"/>
  </tableStyles>
  <colors>
    <mruColors>
      <color rgb="FF575756"/>
      <color rgb="FF4E004F"/>
      <color rgb="FFE3D3E7"/>
      <color rgb="FF7AC142"/>
      <color rgb="FF006636"/>
      <color rgb="FFF0EFEE"/>
      <color rgb="FFE2EDD0"/>
      <color rgb="FFFFC000"/>
      <color rgb="FFF0F8EB"/>
      <color rgb="FF005B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J$13" lockText="1" noThreeD="1"/>
</file>

<file path=xl/ctrlProps/ctrlProp2.xml><?xml version="1.0" encoding="utf-8"?>
<formControlPr xmlns="http://schemas.microsoft.com/office/spreadsheetml/2009/9/main" objectType="CheckBox" fmlaLink="$J$19" lockText="1" noThreeD="1"/>
</file>

<file path=xl/ctrlProps/ctrlProp3.xml><?xml version="1.0" encoding="utf-8"?>
<formControlPr xmlns="http://schemas.microsoft.com/office/spreadsheetml/2009/9/main" objectType="CheckBox" fmlaLink="$J$25" lockText="1" noThreeD="1"/>
</file>

<file path=xl/ctrlProps/ctrlProp4.xml><?xml version="1.0" encoding="utf-8"?>
<formControlPr xmlns="http://schemas.microsoft.com/office/spreadsheetml/2009/9/main" objectType="CheckBox" fmlaLink="$J$26" lockText="1" noThreeD="1"/>
</file>

<file path=xl/ctrlProps/ctrlProp5.xml><?xml version="1.0" encoding="utf-8"?>
<formControlPr xmlns="http://schemas.microsoft.com/office/spreadsheetml/2009/9/main" objectType="CheckBox" fmlaLink="$J$27" lockText="1" noThreeD="1"/>
</file>

<file path=xl/ctrlProps/ctrlProp6.xml><?xml version="1.0" encoding="utf-8"?>
<formControlPr xmlns="http://schemas.microsoft.com/office/spreadsheetml/2009/9/main" objectType="CheckBox" fmlaLink="$J$38" lockText="1" noThreeD="1"/>
</file>

<file path=xl/ctrlProps/ctrlProp7.xml><?xml version="1.0" encoding="utf-8"?>
<formControlPr xmlns="http://schemas.microsoft.com/office/spreadsheetml/2009/9/main" objectType="CheckBox" fmlaLink="$J$32" lockText="1" noThreeD="1"/>
</file>

<file path=xl/ctrlProps/ctrlProp8.xml><?xml version="1.0" encoding="utf-8"?>
<formControlPr xmlns="http://schemas.microsoft.com/office/spreadsheetml/2009/9/main" objectType="CheckBox" fmlaLink="$J$33" lockText="1" noThreeD="1"/>
</file>

<file path=xl/ctrlProps/ctrlProp9.xml><?xml version="1.0" encoding="utf-8"?>
<formControlPr xmlns="http://schemas.microsoft.com/office/spreadsheetml/2009/9/main" objectType="CheckBox" fmlaLink="$J$34" lockText="1" noThreeD="1"/>
</file>

<file path=xl/ctrlProps/ctrlProp10.xml><?xml version="1.0" encoding="utf-8"?>
<formControlPr xmlns="http://schemas.microsoft.com/office/spreadsheetml/2009/9/main" objectType="CheckBox" fmlaLink="$J$14" lockText="1" noThreeD="1"/>
</file>

<file path=xl/ctrlProps/ctrlProp11.xml><?xml version="1.0" encoding="utf-8"?>
<formControlPr xmlns="http://schemas.microsoft.com/office/spreadsheetml/2009/9/main" objectType="CheckBox" fmlaLink="$J$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106845</xdr:colOff>
      <xdr:row>1</xdr:row>
      <xdr:rowOff>24848</xdr:rowOff>
    </xdr:from>
    <xdr:to>
      <xdr:col>2</xdr:col>
      <xdr:colOff>150025</xdr:colOff>
      <xdr:row>3</xdr:row>
      <xdr:rowOff>189948</xdr:rowOff>
    </xdr:to>
    <xdr:pic>
      <xdr:nvPicPr>
        <xdr:cNvPr id="39" name="Image 1">
          <a:extLst>
            <a:ext uri="{FF2B5EF4-FFF2-40B4-BE49-F238E27FC236}">
              <a16:creationId xmlns:a16="http://schemas.microsoft.com/office/drawing/2014/main" id="{00000000-0008-0000-0000-00002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120" y="215348"/>
          <a:ext cx="741680" cy="546100"/>
        </a:xfrm>
        <a:prstGeom prst="rect">
          <a:avLst/>
        </a:prstGeom>
      </xdr:spPr>
    </xdr:pic>
    <xdr:clientData/>
  </xdr:twoCellAnchor>
  <xdr:twoCellAnchor>
    <xdr:from>
      <xdr:col>10</xdr:col>
      <xdr:colOff>76200</xdr:colOff>
      <xdr:row>37</xdr:row>
      <xdr:rowOff>161924</xdr:rowOff>
    </xdr:from>
    <xdr:to>
      <xdr:col>14</xdr:col>
      <xdr:colOff>266700</xdr:colOff>
      <xdr:row>41</xdr:row>
      <xdr:rowOff>164224</xdr:rowOff>
    </xdr:to>
    <xdr:sp macro="" textlink="">
      <xdr:nvSpPr>
        <xdr:cNvPr id="40" name="ZoneTexte 39">
          <a:extLst>
            <a:ext uri="{FF2B5EF4-FFF2-40B4-BE49-F238E27FC236}">
              <a16:creationId xmlns:a16="http://schemas.microsoft.com/office/drawing/2014/main" id="{00000000-0008-0000-0000-000028000000}"/>
            </a:ext>
          </a:extLst>
        </xdr:cNvPr>
        <xdr:cNvSpPr txBox="1"/>
      </xdr:nvSpPr>
      <xdr:spPr>
        <a:xfrm>
          <a:off x="5712372" y="9286217"/>
          <a:ext cx="2377966" cy="1125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000" b="0">
              <a:solidFill>
                <a:srgbClr val="575756"/>
              </a:solidFill>
              <a:latin typeface="Arial" panose="020B0604020202020204" pitchFamily="34" charset="0"/>
              <a:cs typeface="Arial" panose="020B0604020202020204" pitchFamily="34" charset="0"/>
            </a:rPr>
            <a:t>Veuillez</a:t>
          </a:r>
          <a:r>
            <a:rPr lang="fr-CA" sz="1000" b="0" baseline="0">
              <a:solidFill>
                <a:srgbClr val="575756"/>
              </a:solidFill>
              <a:latin typeface="Arial" panose="020B0604020202020204" pitchFamily="34" charset="0"/>
              <a:cs typeface="Arial" panose="020B0604020202020204" pitchFamily="34" charset="0"/>
            </a:rPr>
            <a:t> fournir une signature manuscrite ou électronique (impression PDF ou numérisation). Transmettre la page signée par courriel en même temps que le formulaire dûment rempli et les pièces justificatives.</a:t>
          </a:r>
          <a:endParaRPr lang="fr-CA" sz="1000" b="0">
            <a:solidFill>
              <a:srgbClr val="575756"/>
            </a:solidFill>
            <a:latin typeface="Arial" panose="020B0604020202020204" pitchFamily="34" charset="0"/>
            <a:cs typeface="Arial" panose="020B0604020202020204" pitchFamily="34" charset="0"/>
          </a:endParaRPr>
        </a:p>
      </xdr:txBody>
    </xdr:sp>
    <xdr:clientData/>
  </xdr:twoCellAnchor>
  <xdr:twoCellAnchor>
    <xdr:from>
      <xdr:col>1</xdr:col>
      <xdr:colOff>123448</xdr:colOff>
      <xdr:row>23</xdr:row>
      <xdr:rowOff>138786</xdr:rowOff>
    </xdr:from>
    <xdr:to>
      <xdr:col>2</xdr:col>
      <xdr:colOff>731077</xdr:colOff>
      <xdr:row>24</xdr:row>
      <xdr:rowOff>197904</xdr:rowOff>
    </xdr:to>
    <xdr:sp macro="" textlink="">
      <xdr:nvSpPr>
        <xdr:cNvPr id="2" name="Flèche : angle droit 1">
          <a:extLst>
            <a:ext uri="{FF2B5EF4-FFF2-40B4-BE49-F238E27FC236}">
              <a16:creationId xmlns:a16="http://schemas.microsoft.com/office/drawing/2014/main" id="{00000000-0008-0000-0000-000002000000}"/>
            </a:ext>
          </a:extLst>
        </xdr:cNvPr>
        <xdr:cNvSpPr/>
      </xdr:nvSpPr>
      <xdr:spPr>
        <a:xfrm rot="5400000">
          <a:off x="952639" y="5629226"/>
          <a:ext cx="249618" cy="1311651"/>
        </a:xfrm>
        <a:prstGeom prst="bentUpArrow">
          <a:avLst>
            <a:gd name="adj1" fmla="val 16328"/>
            <a:gd name="adj2" fmla="val 25000"/>
            <a:gd name="adj3" fmla="val 25000"/>
          </a:avLst>
        </a:prstGeom>
        <a:solidFill>
          <a:srgbClr val="4E004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11</xdr:row>
          <xdr:rowOff>171450</xdr:rowOff>
        </xdr:from>
        <xdr:to>
          <xdr:col>10</xdr:col>
          <xdr:colOff>76200</xdr:colOff>
          <xdr:row>12</xdr:row>
          <xdr:rowOff>161925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xdr:row>
          <xdr:rowOff>171450</xdr:rowOff>
        </xdr:from>
        <xdr:to>
          <xdr:col>10</xdr:col>
          <xdr:colOff>76200</xdr:colOff>
          <xdr:row>14</xdr:row>
          <xdr:rowOff>9525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17</xdr:row>
          <xdr:rowOff>171450</xdr:rowOff>
        </xdr:from>
        <xdr:to>
          <xdr:col>10</xdr:col>
          <xdr:colOff>76200</xdr:colOff>
          <xdr:row>18</xdr:row>
          <xdr:rowOff>161925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23</xdr:row>
          <xdr:rowOff>180975</xdr:rowOff>
        </xdr:from>
        <xdr:to>
          <xdr:col>10</xdr:col>
          <xdr:colOff>76200</xdr:colOff>
          <xdr:row>24</xdr:row>
          <xdr:rowOff>171450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24</xdr:row>
          <xdr:rowOff>171450</xdr:rowOff>
        </xdr:from>
        <xdr:to>
          <xdr:col>10</xdr:col>
          <xdr:colOff>76200</xdr:colOff>
          <xdr:row>26</xdr:row>
          <xdr:rowOff>9525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30</xdr:row>
          <xdr:rowOff>180975</xdr:rowOff>
        </xdr:from>
        <xdr:to>
          <xdr:col>10</xdr:col>
          <xdr:colOff>76200</xdr:colOff>
          <xdr:row>31</xdr:row>
          <xdr:rowOff>171450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xdr:row>
          <xdr:rowOff>171450</xdr:rowOff>
        </xdr:from>
        <xdr:to>
          <xdr:col>10</xdr:col>
          <xdr:colOff>76200</xdr:colOff>
          <xdr:row>20</xdr:row>
          <xdr:rowOff>9525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25</xdr:row>
          <xdr:rowOff>180975</xdr:rowOff>
        </xdr:from>
        <xdr:to>
          <xdr:col>10</xdr:col>
          <xdr:colOff>76200</xdr:colOff>
          <xdr:row>27</xdr:row>
          <xdr:rowOff>19050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31</xdr:row>
          <xdr:rowOff>171450</xdr:rowOff>
        </xdr:from>
        <xdr:to>
          <xdr:col>10</xdr:col>
          <xdr:colOff>76200</xdr:colOff>
          <xdr:row>33</xdr:row>
          <xdr:rowOff>9525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32</xdr:row>
          <xdr:rowOff>171450</xdr:rowOff>
        </xdr:from>
        <xdr:to>
          <xdr:col>10</xdr:col>
          <xdr:colOff>76200</xdr:colOff>
          <xdr:row>34</xdr:row>
          <xdr:rowOff>9525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36</xdr:row>
          <xdr:rowOff>314325</xdr:rowOff>
        </xdr:from>
        <xdr:to>
          <xdr:col>10</xdr:col>
          <xdr:colOff>76200</xdr:colOff>
          <xdr:row>37</xdr:row>
          <xdr:rowOff>190500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5</xdr:col>
      <xdr:colOff>359019</xdr:colOff>
      <xdr:row>42</xdr:row>
      <xdr:rowOff>44694</xdr:rowOff>
    </xdr:from>
    <xdr:to>
      <xdr:col>12</xdr:col>
      <xdr:colOff>388326</xdr:colOff>
      <xdr:row>45</xdr:row>
      <xdr:rowOff>22714</xdr:rowOff>
    </xdr:to>
    <xdr:grpSp>
      <xdr:nvGrpSpPr>
        <xdr:cNvPr id="17" name="Groupe 16">
          <a:extLst>
            <a:ext uri="{FF2B5EF4-FFF2-40B4-BE49-F238E27FC236}">
              <a16:creationId xmlns:a16="http://schemas.microsoft.com/office/drawing/2014/main" id="{00000000-0008-0000-0100-000011000000}"/>
            </a:ext>
          </a:extLst>
        </xdr:cNvPr>
        <xdr:cNvGrpSpPr/>
      </xdr:nvGrpSpPr>
      <xdr:grpSpPr>
        <a:xfrm>
          <a:off x="3645144" y="10150719"/>
          <a:ext cx="3105882" cy="549520"/>
          <a:chOff x="3399692" y="7356230"/>
          <a:chExt cx="3106615" cy="549520"/>
        </a:xfrm>
      </xdr:grpSpPr>
      <xdr:sp macro="" textlink="">
        <xdr:nvSpPr>
          <xdr:cNvPr id="15" name="Rectangle : coins arrondis 14">
            <a:extLst>
              <a:ext uri="{FF2B5EF4-FFF2-40B4-BE49-F238E27FC236}">
                <a16:creationId xmlns:a16="http://schemas.microsoft.com/office/drawing/2014/main" id="{00000000-0008-0000-0100-00000F000000}"/>
              </a:ext>
            </a:extLst>
          </xdr:cNvPr>
          <xdr:cNvSpPr/>
        </xdr:nvSpPr>
        <xdr:spPr>
          <a:xfrm>
            <a:off x="3399692" y="7356230"/>
            <a:ext cx="3106615" cy="549520"/>
          </a:xfrm>
          <a:prstGeom prst="roundRect">
            <a:avLst/>
          </a:prstGeom>
          <a:solidFill>
            <a:srgbClr val="F0EF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sp macro="" textlink="">
        <xdr:nvSpPr>
          <xdr:cNvPr id="4" name="ZoneTexte 3">
            <a:extLst>
              <a:ext uri="{FF2B5EF4-FFF2-40B4-BE49-F238E27FC236}">
                <a16:creationId xmlns:a16="http://schemas.microsoft.com/office/drawing/2014/main" id="{00000000-0008-0000-0100-000004000000}"/>
              </a:ext>
            </a:extLst>
          </xdr:cNvPr>
          <xdr:cNvSpPr txBox="1"/>
        </xdr:nvSpPr>
        <xdr:spPr>
          <a:xfrm>
            <a:off x="3905249" y="7413242"/>
            <a:ext cx="2073519" cy="411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fr-CA" sz="1400" b="1" baseline="0">
                <a:solidFill>
                  <a:srgbClr val="4E004F"/>
                </a:solidFill>
                <a:effectLst/>
                <a:latin typeface="Arial" panose="020B0604020202020204" pitchFamily="34" charset="0"/>
                <a:ea typeface="+mn-ea"/>
                <a:cs typeface="Arial" panose="020B0604020202020204" pitchFamily="34" charset="0"/>
              </a:rPr>
              <a:t>Bonus total de </a:t>
            </a:r>
            <a:r>
              <a:rPr lang="fr-CA" sz="1400" b="1">
                <a:solidFill>
                  <a:srgbClr val="4E004F"/>
                </a:solidFill>
                <a:latin typeface="Arial" panose="020B0604020202020204" pitchFamily="34" charset="0"/>
                <a:cs typeface="Arial" panose="020B0604020202020204" pitchFamily="34" charset="0"/>
              </a:rPr>
              <a:t>      </a:t>
            </a:r>
            <a:r>
              <a:rPr lang="fr-CA" sz="2000" b="1">
                <a:solidFill>
                  <a:srgbClr val="4E004F"/>
                </a:solidFill>
                <a:latin typeface="Arial" panose="020B0604020202020204" pitchFamily="34" charset="0"/>
                <a:cs typeface="Arial" panose="020B0604020202020204" pitchFamily="34" charset="0"/>
              </a:rPr>
              <a:t>%</a:t>
            </a:r>
          </a:p>
        </xdr:txBody>
      </xdr:sp>
      <xdr:sp macro="" textlink="$K$44">
        <xdr:nvSpPr>
          <xdr:cNvPr id="3" name="Rectangle 2">
            <a:extLst>
              <a:ext uri="{FF2B5EF4-FFF2-40B4-BE49-F238E27FC236}">
                <a16:creationId xmlns:a16="http://schemas.microsoft.com/office/drawing/2014/main" id="{00000000-0008-0000-0100-000003000000}"/>
              </a:ext>
            </a:extLst>
          </xdr:cNvPr>
          <xdr:cNvSpPr/>
        </xdr:nvSpPr>
        <xdr:spPr>
          <a:xfrm>
            <a:off x="5150826" y="7419770"/>
            <a:ext cx="542671" cy="41073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r"/>
            <a:fld id="{8F2BC234-DFFE-48D2-BD60-FD090BA405D0}" type="TxLink">
              <a:rPr lang="en-US" sz="2000" b="1" i="0" u="none" strike="noStrike">
                <a:solidFill>
                  <a:srgbClr val="4E004F"/>
                </a:solidFill>
                <a:latin typeface="Arial" panose="020B0604020202020204" pitchFamily="34" charset="0"/>
                <a:cs typeface="Arial" panose="020B0604020202020204" pitchFamily="34" charset="0"/>
              </a:rPr>
              <a:pPr algn="r"/>
              <a:t>0</a:t>
            </a:fld>
            <a:endParaRPr lang="fr-CA" sz="2000" b="1">
              <a:solidFill>
                <a:srgbClr val="4E004F"/>
              </a:solidFill>
              <a:latin typeface="Arial" panose="020B0604020202020204" pitchFamily="34" charset="0"/>
              <a:cs typeface="Arial" panose="020B0604020202020204" pitchFamily="34" charset="0"/>
            </a:endParaRPr>
          </a:p>
        </xdr:txBody>
      </xdr:sp>
    </xdr:grpSp>
    <xdr:clientData/>
  </xdr:twoCellAnchor>
  <xdr:twoCellAnchor>
    <xdr:from>
      <xdr:col>10</xdr:col>
      <xdr:colOff>386129</xdr:colOff>
      <xdr:row>10</xdr:row>
      <xdr:rowOff>9525</xdr:rowOff>
    </xdr:from>
    <xdr:to>
      <xdr:col>12</xdr:col>
      <xdr:colOff>137013</xdr:colOff>
      <xdr:row>42</xdr:row>
      <xdr:rowOff>14654</xdr:rowOff>
    </xdr:to>
    <xdr:sp macro="" textlink="">
      <xdr:nvSpPr>
        <xdr:cNvPr id="18" name="Flèche : bas 17">
          <a:extLst>
            <a:ext uri="{FF2B5EF4-FFF2-40B4-BE49-F238E27FC236}">
              <a16:creationId xmlns:a16="http://schemas.microsoft.com/office/drawing/2014/main" id="{00000000-0008-0000-0100-000012000000}"/>
            </a:ext>
          </a:extLst>
        </xdr:cNvPr>
        <xdr:cNvSpPr/>
      </xdr:nvSpPr>
      <xdr:spPr>
        <a:xfrm>
          <a:off x="5793398" y="390525"/>
          <a:ext cx="468923" cy="6445494"/>
        </a:xfrm>
        <a:prstGeom prst="downArrow">
          <a:avLst>
            <a:gd name="adj1" fmla="val 50000"/>
            <a:gd name="adj2" fmla="val 78125"/>
          </a:avLst>
        </a:prstGeom>
        <a:solidFill>
          <a:srgbClr val="F0EF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10</xdr:col>
      <xdr:colOff>178423</xdr:colOff>
      <xdr:row>22</xdr:row>
      <xdr:rowOff>27036</xdr:rowOff>
    </xdr:from>
    <xdr:to>
      <xdr:col>12</xdr:col>
      <xdr:colOff>344429</xdr:colOff>
      <xdr:row>27</xdr:row>
      <xdr:rowOff>44753</xdr:rowOff>
    </xdr:to>
    <xdr:grpSp>
      <xdr:nvGrpSpPr>
        <xdr:cNvPr id="9" name="Groupe 8">
          <a:extLst>
            <a:ext uri="{FF2B5EF4-FFF2-40B4-BE49-F238E27FC236}">
              <a16:creationId xmlns:a16="http://schemas.microsoft.com/office/drawing/2014/main" id="{00000000-0008-0000-0100-000009000000}"/>
            </a:ext>
          </a:extLst>
        </xdr:cNvPr>
        <xdr:cNvGrpSpPr/>
      </xdr:nvGrpSpPr>
      <xdr:grpSpPr>
        <a:xfrm>
          <a:off x="5817223" y="6113511"/>
          <a:ext cx="889906" cy="884492"/>
          <a:chOff x="5807084" y="2559025"/>
          <a:chExt cx="880683" cy="883349"/>
        </a:xfrm>
      </xdr:grpSpPr>
      <xdr:sp macro="" textlink="">
        <xdr:nvSpPr>
          <xdr:cNvPr id="37" name="Ellipse 36">
            <a:extLst>
              <a:ext uri="{FF2B5EF4-FFF2-40B4-BE49-F238E27FC236}">
                <a16:creationId xmlns:a16="http://schemas.microsoft.com/office/drawing/2014/main" id="{00000000-0008-0000-0100-000025000000}"/>
              </a:ext>
            </a:extLst>
          </xdr:cNvPr>
          <xdr:cNvSpPr/>
        </xdr:nvSpPr>
        <xdr:spPr>
          <a:xfrm>
            <a:off x="5807084" y="2559025"/>
            <a:ext cx="880683" cy="883349"/>
          </a:xfrm>
          <a:prstGeom prst="ellipse">
            <a:avLst/>
          </a:prstGeom>
          <a:solidFill>
            <a:schemeClr val="bg1"/>
          </a:solidFill>
          <a:ln w="57150">
            <a:solidFill>
              <a:srgbClr val="FB810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fr-CA" sz="1600" b="1">
              <a:solidFill>
                <a:srgbClr val="A22284"/>
              </a:solidFill>
              <a:latin typeface="Arial" panose="020B0604020202020204" pitchFamily="34" charset="0"/>
              <a:cs typeface="Arial" panose="020B0604020202020204" pitchFamily="34" charset="0"/>
            </a:endParaRPr>
          </a:p>
        </xdr:txBody>
      </xdr:sp>
      <xdr:grpSp>
        <xdr:nvGrpSpPr>
          <xdr:cNvPr id="8" name="Groupe 7">
            <a:extLst>
              <a:ext uri="{FF2B5EF4-FFF2-40B4-BE49-F238E27FC236}">
                <a16:creationId xmlns:a16="http://schemas.microsoft.com/office/drawing/2014/main" id="{00000000-0008-0000-0100-000008000000}"/>
              </a:ext>
            </a:extLst>
          </xdr:cNvPr>
          <xdr:cNvGrpSpPr/>
        </xdr:nvGrpSpPr>
        <xdr:grpSpPr>
          <a:xfrm>
            <a:off x="5858142" y="2707107"/>
            <a:ext cx="817986" cy="571926"/>
            <a:chOff x="7540217" y="2707107"/>
            <a:chExt cx="817986" cy="571926"/>
          </a:xfrm>
        </xdr:grpSpPr>
        <xdr:sp macro="" textlink="$K$25">
          <xdr:nvSpPr>
            <xdr:cNvPr id="39" name="Rectangle 38">
              <a:extLst>
                <a:ext uri="{FF2B5EF4-FFF2-40B4-BE49-F238E27FC236}">
                  <a16:creationId xmlns:a16="http://schemas.microsoft.com/office/drawing/2014/main" id="{00000000-0008-0000-0100-000027000000}"/>
                </a:ext>
              </a:extLst>
            </xdr:cNvPr>
            <xdr:cNvSpPr/>
          </xdr:nvSpPr>
          <xdr:spPr>
            <a:xfrm>
              <a:off x="7563256" y="2764279"/>
              <a:ext cx="471954" cy="27695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fld id="{B89A2576-9927-45B9-B31E-762E00BC2CD5}" type="TxLink">
                <a:rPr lang="en-US" sz="2000" b="1" i="0" u="none" strike="noStrike">
                  <a:solidFill>
                    <a:srgbClr val="FB8106"/>
                  </a:solidFill>
                  <a:latin typeface="Arial"/>
                  <a:cs typeface="Arial"/>
                </a:rPr>
                <a:pPr algn="r"/>
                <a:t>0</a:t>
              </a:fld>
              <a:endParaRPr lang="fr-CA" sz="2000" b="1">
                <a:solidFill>
                  <a:srgbClr val="A22284"/>
                </a:solidFill>
                <a:latin typeface="Arial" panose="020B0604020202020204" pitchFamily="34" charset="0"/>
                <a:cs typeface="Arial" panose="020B0604020202020204" pitchFamily="34" charset="0"/>
              </a:endParaRPr>
            </a:p>
          </xdr:txBody>
        </xdr:sp>
        <xdr:sp macro="" textlink="">
          <xdr:nvSpPr>
            <xdr:cNvPr id="40" name="ZoneTexte 39">
              <a:extLst>
                <a:ext uri="{FF2B5EF4-FFF2-40B4-BE49-F238E27FC236}">
                  <a16:creationId xmlns:a16="http://schemas.microsoft.com/office/drawing/2014/main" id="{00000000-0008-0000-0100-000028000000}"/>
                </a:ext>
              </a:extLst>
            </xdr:cNvPr>
            <xdr:cNvSpPr txBox="1"/>
          </xdr:nvSpPr>
          <xdr:spPr>
            <a:xfrm>
              <a:off x="7540217" y="2707107"/>
              <a:ext cx="817986" cy="571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CA" sz="1800" b="1">
                  <a:solidFill>
                    <a:srgbClr val="FB8106"/>
                  </a:solidFill>
                  <a:latin typeface="Arial" panose="020B0604020202020204" pitchFamily="34" charset="0"/>
                  <a:cs typeface="Arial" panose="020B0604020202020204" pitchFamily="34" charset="0"/>
                </a:rPr>
                <a:t>    </a:t>
              </a:r>
              <a:r>
                <a:rPr lang="fr-CA" sz="2000" b="1">
                  <a:solidFill>
                    <a:srgbClr val="FB8106"/>
                  </a:solidFill>
                  <a:latin typeface="Arial" panose="020B0604020202020204" pitchFamily="34" charset="0"/>
                  <a:cs typeface="Arial" panose="020B0604020202020204" pitchFamily="34" charset="0"/>
                </a:rPr>
                <a:t>%</a:t>
              </a:r>
              <a:endParaRPr lang="fr-CA" sz="1800" b="1">
                <a:solidFill>
                  <a:srgbClr val="FB8106"/>
                </a:solidFill>
                <a:latin typeface="Arial" panose="020B0604020202020204" pitchFamily="34" charset="0"/>
                <a:cs typeface="Arial" panose="020B0604020202020204" pitchFamily="34" charset="0"/>
              </a:endParaRPr>
            </a:p>
            <a:p>
              <a:r>
                <a:rPr lang="fr-CA" sz="1100" b="1">
                  <a:solidFill>
                    <a:srgbClr val="FB8106"/>
                  </a:solidFill>
                  <a:latin typeface="Arial" panose="020B0604020202020204" pitchFamily="34" charset="0"/>
                  <a:cs typeface="Arial" panose="020B0604020202020204" pitchFamily="34" charset="0"/>
                </a:rPr>
                <a:t>de</a:t>
              </a:r>
              <a:r>
                <a:rPr lang="fr-CA" sz="1100" b="1" baseline="0">
                  <a:solidFill>
                    <a:srgbClr val="FB8106"/>
                  </a:solidFill>
                  <a:latin typeface="Arial" panose="020B0604020202020204" pitchFamily="34" charset="0"/>
                  <a:cs typeface="Arial" panose="020B0604020202020204" pitchFamily="34" charset="0"/>
                </a:rPr>
                <a:t> bonus</a:t>
              </a:r>
              <a:endParaRPr lang="fr-CA" sz="1100" b="1">
                <a:solidFill>
                  <a:srgbClr val="FB8106"/>
                </a:solidFill>
                <a:latin typeface="Arial" panose="020B0604020202020204" pitchFamily="34" charset="0"/>
                <a:cs typeface="Arial" panose="020B0604020202020204" pitchFamily="34" charset="0"/>
              </a:endParaRPr>
            </a:p>
          </xdr:txBody>
        </xdr:sp>
      </xdr:grpSp>
    </xdr:grpSp>
    <xdr:clientData/>
  </xdr:twoCellAnchor>
  <xdr:twoCellAnchor>
    <xdr:from>
      <xdr:col>10</xdr:col>
      <xdr:colOff>178358</xdr:colOff>
      <xdr:row>10</xdr:row>
      <xdr:rowOff>21078</xdr:rowOff>
    </xdr:from>
    <xdr:to>
      <xdr:col>12</xdr:col>
      <xdr:colOff>344364</xdr:colOff>
      <xdr:row>14</xdr:row>
      <xdr:rowOff>134773</xdr:rowOff>
    </xdr:to>
    <xdr:grpSp>
      <xdr:nvGrpSpPr>
        <xdr:cNvPr id="10" name="Groupe 9">
          <a:extLst>
            <a:ext uri="{FF2B5EF4-FFF2-40B4-BE49-F238E27FC236}">
              <a16:creationId xmlns:a16="http://schemas.microsoft.com/office/drawing/2014/main" id="{00000000-0008-0000-0100-00000A000000}"/>
            </a:ext>
          </a:extLst>
        </xdr:cNvPr>
        <xdr:cNvGrpSpPr/>
      </xdr:nvGrpSpPr>
      <xdr:grpSpPr>
        <a:xfrm>
          <a:off x="5817158" y="3678678"/>
          <a:ext cx="889906" cy="885220"/>
          <a:chOff x="6635705" y="317908"/>
          <a:chExt cx="884045" cy="880249"/>
        </a:xfrm>
      </xdr:grpSpPr>
      <xdr:sp macro="" textlink="">
        <xdr:nvSpPr>
          <xdr:cNvPr id="44" name="Ellipse 43">
            <a:extLst>
              <a:ext uri="{FF2B5EF4-FFF2-40B4-BE49-F238E27FC236}">
                <a16:creationId xmlns:a16="http://schemas.microsoft.com/office/drawing/2014/main" id="{00000000-0008-0000-0100-00002C000000}"/>
              </a:ext>
            </a:extLst>
          </xdr:cNvPr>
          <xdr:cNvSpPr/>
        </xdr:nvSpPr>
        <xdr:spPr>
          <a:xfrm>
            <a:off x="6635705" y="317908"/>
            <a:ext cx="884045" cy="880249"/>
          </a:xfrm>
          <a:prstGeom prst="ellipse">
            <a:avLst/>
          </a:prstGeom>
          <a:solidFill>
            <a:schemeClr val="bg1"/>
          </a:solidFill>
          <a:ln w="57150">
            <a:solidFill>
              <a:srgbClr val="A2228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fr-CA" sz="1600" b="1">
              <a:solidFill>
                <a:srgbClr val="A22284"/>
              </a:solidFill>
              <a:latin typeface="Arial" panose="020B0604020202020204" pitchFamily="34" charset="0"/>
              <a:cs typeface="Arial" panose="020B0604020202020204" pitchFamily="34" charset="0"/>
            </a:endParaRPr>
          </a:p>
        </xdr:txBody>
      </xdr:sp>
      <xdr:sp macro="" textlink="">
        <xdr:nvSpPr>
          <xdr:cNvPr id="47" name="ZoneTexte 46">
            <a:extLst>
              <a:ext uri="{FF2B5EF4-FFF2-40B4-BE49-F238E27FC236}">
                <a16:creationId xmlns:a16="http://schemas.microsoft.com/office/drawing/2014/main" id="{00000000-0008-0000-0100-00002F000000}"/>
              </a:ext>
            </a:extLst>
          </xdr:cNvPr>
          <xdr:cNvSpPr txBox="1"/>
        </xdr:nvSpPr>
        <xdr:spPr>
          <a:xfrm>
            <a:off x="6686958" y="464932"/>
            <a:ext cx="821109" cy="570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CA" sz="1800" b="1">
                <a:solidFill>
                  <a:srgbClr val="A22284"/>
                </a:solidFill>
                <a:latin typeface="Arial" panose="020B0604020202020204" pitchFamily="34" charset="0"/>
                <a:cs typeface="Arial" panose="020B0604020202020204" pitchFamily="34" charset="0"/>
              </a:rPr>
              <a:t>    </a:t>
            </a:r>
            <a:r>
              <a:rPr lang="fr-CA" sz="2000" b="1">
                <a:solidFill>
                  <a:srgbClr val="A22284"/>
                </a:solidFill>
                <a:latin typeface="Arial" panose="020B0604020202020204" pitchFamily="34" charset="0"/>
                <a:cs typeface="Arial" panose="020B0604020202020204" pitchFamily="34" charset="0"/>
              </a:rPr>
              <a:t>%</a:t>
            </a:r>
            <a:endParaRPr lang="fr-CA" sz="1800" b="1">
              <a:solidFill>
                <a:srgbClr val="A22284"/>
              </a:solidFill>
              <a:latin typeface="Arial" panose="020B0604020202020204" pitchFamily="34" charset="0"/>
              <a:cs typeface="Arial" panose="020B0604020202020204" pitchFamily="34" charset="0"/>
            </a:endParaRPr>
          </a:p>
          <a:p>
            <a:r>
              <a:rPr lang="fr-CA" sz="1100" b="1">
                <a:solidFill>
                  <a:srgbClr val="A22284"/>
                </a:solidFill>
                <a:latin typeface="Arial" panose="020B0604020202020204" pitchFamily="34" charset="0"/>
                <a:cs typeface="Arial" panose="020B0604020202020204" pitchFamily="34" charset="0"/>
              </a:rPr>
              <a:t>de</a:t>
            </a:r>
            <a:r>
              <a:rPr lang="fr-CA" sz="1100" b="1" baseline="0">
                <a:solidFill>
                  <a:srgbClr val="A22284"/>
                </a:solidFill>
                <a:latin typeface="Arial" panose="020B0604020202020204" pitchFamily="34" charset="0"/>
                <a:cs typeface="Arial" panose="020B0604020202020204" pitchFamily="34" charset="0"/>
              </a:rPr>
              <a:t> bonus</a:t>
            </a:r>
            <a:endParaRPr lang="fr-CA" sz="1100" b="1">
              <a:solidFill>
                <a:srgbClr val="A22284"/>
              </a:solidFill>
              <a:latin typeface="Arial" panose="020B0604020202020204" pitchFamily="34" charset="0"/>
              <a:cs typeface="Arial" panose="020B0604020202020204" pitchFamily="34" charset="0"/>
            </a:endParaRPr>
          </a:p>
        </xdr:txBody>
      </xdr:sp>
      <xdr:sp macro="" textlink="$K$13">
        <xdr:nvSpPr>
          <xdr:cNvPr id="46" name="Rectangle 45">
            <a:extLst>
              <a:ext uri="{FF2B5EF4-FFF2-40B4-BE49-F238E27FC236}">
                <a16:creationId xmlns:a16="http://schemas.microsoft.com/office/drawing/2014/main" id="{00000000-0008-0000-0100-00002E000000}"/>
              </a:ext>
            </a:extLst>
          </xdr:cNvPr>
          <xdr:cNvSpPr/>
        </xdr:nvSpPr>
        <xdr:spPr>
          <a:xfrm>
            <a:off x="6718746" y="522008"/>
            <a:ext cx="473756" cy="27648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fld id="{88651BB4-9729-4B57-A132-E6760A823001}" type="TxLink">
              <a:rPr lang="en-US" sz="2000" b="1" i="0" u="none" strike="noStrike">
                <a:solidFill>
                  <a:srgbClr val="A22284"/>
                </a:solidFill>
                <a:latin typeface="Arial" panose="020B0604020202020204" pitchFamily="34" charset="0"/>
                <a:cs typeface="Arial" panose="020B0604020202020204" pitchFamily="34" charset="0"/>
              </a:rPr>
              <a:pPr algn="r"/>
              <a:t>0</a:t>
            </a:fld>
            <a:endParaRPr lang="fr-CA" sz="2000" b="1">
              <a:solidFill>
                <a:srgbClr val="A22284"/>
              </a:solidFill>
              <a:latin typeface="Arial" panose="020B0604020202020204" pitchFamily="34" charset="0"/>
              <a:cs typeface="Arial" panose="020B0604020202020204" pitchFamily="34" charset="0"/>
            </a:endParaRPr>
          </a:p>
        </xdr:txBody>
      </xdr:sp>
    </xdr:grpSp>
    <xdr:clientData/>
  </xdr:twoCellAnchor>
  <xdr:twoCellAnchor>
    <xdr:from>
      <xdr:col>10</xdr:col>
      <xdr:colOff>172834</xdr:colOff>
      <xdr:row>16</xdr:row>
      <xdr:rowOff>21811</xdr:rowOff>
    </xdr:from>
    <xdr:to>
      <xdr:col>12</xdr:col>
      <xdr:colOff>341429</xdr:colOff>
      <xdr:row>20</xdr:row>
      <xdr:rowOff>134986</xdr:rowOff>
    </xdr:to>
    <xdr:grpSp>
      <xdr:nvGrpSpPr>
        <xdr:cNvPr id="11" name="Groupe 10">
          <a:extLst>
            <a:ext uri="{FF2B5EF4-FFF2-40B4-BE49-F238E27FC236}">
              <a16:creationId xmlns:a16="http://schemas.microsoft.com/office/drawing/2014/main" id="{00000000-0008-0000-0100-00000B000000}"/>
            </a:ext>
          </a:extLst>
        </xdr:cNvPr>
        <xdr:cNvGrpSpPr/>
      </xdr:nvGrpSpPr>
      <xdr:grpSpPr>
        <a:xfrm>
          <a:off x="5811634" y="4889086"/>
          <a:ext cx="892495" cy="884700"/>
          <a:chOff x="6635705" y="1384950"/>
          <a:chExt cx="884045" cy="877017"/>
        </a:xfrm>
      </xdr:grpSpPr>
      <xdr:sp macro="" textlink="">
        <xdr:nvSpPr>
          <xdr:cNvPr id="48" name="Ellipse 47">
            <a:extLst>
              <a:ext uri="{FF2B5EF4-FFF2-40B4-BE49-F238E27FC236}">
                <a16:creationId xmlns:a16="http://schemas.microsoft.com/office/drawing/2014/main" id="{00000000-0008-0000-0100-000030000000}"/>
              </a:ext>
            </a:extLst>
          </xdr:cNvPr>
          <xdr:cNvSpPr/>
        </xdr:nvSpPr>
        <xdr:spPr>
          <a:xfrm>
            <a:off x="6635705" y="1384950"/>
            <a:ext cx="884045" cy="877017"/>
          </a:xfrm>
          <a:prstGeom prst="ellipse">
            <a:avLst/>
          </a:prstGeom>
          <a:solidFill>
            <a:schemeClr val="bg1"/>
          </a:solidFill>
          <a:ln w="57150">
            <a:solidFill>
              <a:srgbClr val="51BE4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fr-CA" sz="1600" b="1">
              <a:solidFill>
                <a:srgbClr val="A22284"/>
              </a:solidFill>
              <a:latin typeface="Arial" panose="020B0604020202020204" pitchFamily="34" charset="0"/>
              <a:cs typeface="Arial" panose="020B0604020202020204" pitchFamily="34" charset="0"/>
            </a:endParaRPr>
          </a:p>
        </xdr:txBody>
      </xdr:sp>
      <xdr:sp macro="" textlink="">
        <xdr:nvSpPr>
          <xdr:cNvPr id="49" name="ZoneTexte 48">
            <a:extLst>
              <a:ext uri="{FF2B5EF4-FFF2-40B4-BE49-F238E27FC236}">
                <a16:creationId xmlns:a16="http://schemas.microsoft.com/office/drawing/2014/main" id="{00000000-0008-0000-0100-000031000000}"/>
              </a:ext>
            </a:extLst>
          </xdr:cNvPr>
          <xdr:cNvSpPr txBox="1"/>
        </xdr:nvSpPr>
        <xdr:spPr>
          <a:xfrm>
            <a:off x="6686958" y="1529550"/>
            <a:ext cx="821109" cy="570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CA" sz="1800" b="1">
                <a:solidFill>
                  <a:srgbClr val="51BE4B"/>
                </a:solidFill>
                <a:latin typeface="Arial" panose="020B0604020202020204" pitchFamily="34" charset="0"/>
                <a:cs typeface="Arial" panose="020B0604020202020204" pitchFamily="34" charset="0"/>
              </a:rPr>
              <a:t>    </a:t>
            </a:r>
            <a:r>
              <a:rPr lang="fr-CA" sz="2000" b="1">
                <a:solidFill>
                  <a:srgbClr val="51BE4B"/>
                </a:solidFill>
                <a:latin typeface="Arial" panose="020B0604020202020204" pitchFamily="34" charset="0"/>
                <a:cs typeface="Arial" panose="020B0604020202020204" pitchFamily="34" charset="0"/>
              </a:rPr>
              <a:t>%</a:t>
            </a:r>
            <a:endParaRPr lang="fr-CA" sz="1800" b="1">
              <a:solidFill>
                <a:srgbClr val="51BE4B"/>
              </a:solidFill>
              <a:latin typeface="Arial" panose="020B0604020202020204" pitchFamily="34" charset="0"/>
              <a:cs typeface="Arial" panose="020B0604020202020204" pitchFamily="34" charset="0"/>
            </a:endParaRPr>
          </a:p>
          <a:p>
            <a:r>
              <a:rPr lang="fr-CA" sz="1100" b="1">
                <a:solidFill>
                  <a:srgbClr val="51BE4B"/>
                </a:solidFill>
                <a:latin typeface="Arial" panose="020B0604020202020204" pitchFamily="34" charset="0"/>
                <a:cs typeface="Arial" panose="020B0604020202020204" pitchFamily="34" charset="0"/>
              </a:rPr>
              <a:t>de</a:t>
            </a:r>
            <a:r>
              <a:rPr lang="fr-CA" sz="1100" b="1" baseline="0">
                <a:solidFill>
                  <a:srgbClr val="51BE4B"/>
                </a:solidFill>
                <a:latin typeface="Arial" panose="020B0604020202020204" pitchFamily="34" charset="0"/>
                <a:cs typeface="Arial" panose="020B0604020202020204" pitchFamily="34" charset="0"/>
              </a:rPr>
              <a:t> bonus</a:t>
            </a:r>
            <a:endParaRPr lang="fr-CA" sz="1100" b="1">
              <a:solidFill>
                <a:srgbClr val="51BE4B"/>
              </a:solidFill>
              <a:latin typeface="Arial" panose="020B0604020202020204" pitchFamily="34" charset="0"/>
              <a:cs typeface="Arial" panose="020B0604020202020204" pitchFamily="34" charset="0"/>
            </a:endParaRPr>
          </a:p>
        </xdr:txBody>
      </xdr:sp>
      <xdr:sp macro="" textlink="$K$19">
        <xdr:nvSpPr>
          <xdr:cNvPr id="50" name="Rectangle 49">
            <a:extLst>
              <a:ext uri="{FF2B5EF4-FFF2-40B4-BE49-F238E27FC236}">
                <a16:creationId xmlns:a16="http://schemas.microsoft.com/office/drawing/2014/main" id="{00000000-0008-0000-0100-000032000000}"/>
              </a:ext>
            </a:extLst>
          </xdr:cNvPr>
          <xdr:cNvSpPr/>
        </xdr:nvSpPr>
        <xdr:spPr>
          <a:xfrm>
            <a:off x="6718746" y="1585818"/>
            <a:ext cx="473756" cy="27648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fld id="{4E429812-113B-4594-97AF-2C4961364F97}" type="TxLink">
              <a:rPr lang="en-US" sz="2000" b="1" i="0" u="none" strike="noStrike">
                <a:solidFill>
                  <a:srgbClr val="51BE4B"/>
                </a:solidFill>
                <a:latin typeface="Arial" panose="020B0604020202020204" pitchFamily="34" charset="0"/>
                <a:cs typeface="Arial" panose="020B0604020202020204" pitchFamily="34" charset="0"/>
              </a:rPr>
              <a:pPr algn="r"/>
              <a:t>0</a:t>
            </a:fld>
            <a:endParaRPr lang="fr-CA" sz="2000" b="1">
              <a:solidFill>
                <a:srgbClr val="51BE4B"/>
              </a:solidFill>
              <a:latin typeface="Arial" panose="020B0604020202020204" pitchFamily="34" charset="0"/>
              <a:cs typeface="Arial" panose="020B0604020202020204" pitchFamily="34" charset="0"/>
            </a:endParaRPr>
          </a:p>
        </xdr:txBody>
      </xdr:sp>
    </xdr:grpSp>
    <xdr:clientData/>
  </xdr:twoCellAnchor>
  <xdr:twoCellAnchor>
    <xdr:from>
      <xdr:col>10</xdr:col>
      <xdr:colOff>173495</xdr:colOff>
      <xdr:row>29</xdr:row>
      <xdr:rowOff>28095</xdr:rowOff>
    </xdr:from>
    <xdr:to>
      <xdr:col>12</xdr:col>
      <xdr:colOff>336362</xdr:colOff>
      <xdr:row>34</xdr:row>
      <xdr:rowOff>47456</xdr:rowOff>
    </xdr:to>
    <xdr:grpSp>
      <xdr:nvGrpSpPr>
        <xdr:cNvPr id="12" name="Groupe 11">
          <a:extLst>
            <a:ext uri="{FF2B5EF4-FFF2-40B4-BE49-F238E27FC236}">
              <a16:creationId xmlns:a16="http://schemas.microsoft.com/office/drawing/2014/main" id="{00000000-0008-0000-0100-00000C000000}"/>
            </a:ext>
          </a:extLst>
        </xdr:cNvPr>
        <xdr:cNvGrpSpPr/>
      </xdr:nvGrpSpPr>
      <xdr:grpSpPr>
        <a:xfrm>
          <a:off x="5812295" y="7333770"/>
          <a:ext cx="886767" cy="886136"/>
          <a:chOff x="6635705" y="3806704"/>
          <a:chExt cx="884045" cy="881057"/>
        </a:xfrm>
      </xdr:grpSpPr>
      <xdr:sp macro="" textlink="">
        <xdr:nvSpPr>
          <xdr:cNvPr id="56" name="Ellipse 55">
            <a:extLst>
              <a:ext uri="{FF2B5EF4-FFF2-40B4-BE49-F238E27FC236}">
                <a16:creationId xmlns:a16="http://schemas.microsoft.com/office/drawing/2014/main" id="{00000000-0008-0000-0100-000038000000}"/>
              </a:ext>
            </a:extLst>
          </xdr:cNvPr>
          <xdr:cNvSpPr/>
        </xdr:nvSpPr>
        <xdr:spPr>
          <a:xfrm>
            <a:off x="6635705" y="3806704"/>
            <a:ext cx="884045" cy="881057"/>
          </a:xfrm>
          <a:prstGeom prst="ellipse">
            <a:avLst/>
          </a:prstGeom>
          <a:solidFill>
            <a:schemeClr val="bg1"/>
          </a:solidFill>
          <a:ln w="57150">
            <a:solidFill>
              <a:srgbClr val="005BA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fr-CA" sz="1600" b="1">
              <a:solidFill>
                <a:srgbClr val="A22284"/>
              </a:solidFill>
              <a:latin typeface="Arial" panose="020B0604020202020204" pitchFamily="34" charset="0"/>
              <a:cs typeface="Arial" panose="020B0604020202020204" pitchFamily="34" charset="0"/>
            </a:endParaRPr>
          </a:p>
        </xdr:txBody>
      </xdr:sp>
      <xdr:sp macro="" textlink="">
        <xdr:nvSpPr>
          <xdr:cNvPr id="57" name="ZoneTexte 56">
            <a:extLst>
              <a:ext uri="{FF2B5EF4-FFF2-40B4-BE49-F238E27FC236}">
                <a16:creationId xmlns:a16="http://schemas.microsoft.com/office/drawing/2014/main" id="{00000000-0008-0000-0100-000039000000}"/>
              </a:ext>
            </a:extLst>
          </xdr:cNvPr>
          <xdr:cNvSpPr txBox="1"/>
        </xdr:nvSpPr>
        <xdr:spPr>
          <a:xfrm>
            <a:off x="6686958" y="3953728"/>
            <a:ext cx="821109" cy="570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CA" sz="1800" b="1">
                <a:solidFill>
                  <a:srgbClr val="51BE4B"/>
                </a:solidFill>
                <a:latin typeface="Arial" panose="020B0604020202020204" pitchFamily="34" charset="0"/>
                <a:cs typeface="Arial" panose="020B0604020202020204" pitchFamily="34" charset="0"/>
              </a:rPr>
              <a:t>    </a:t>
            </a:r>
            <a:r>
              <a:rPr lang="fr-CA" sz="2000" b="1">
                <a:solidFill>
                  <a:srgbClr val="005BA4"/>
                </a:solidFill>
                <a:latin typeface="Arial" panose="020B0604020202020204" pitchFamily="34" charset="0"/>
                <a:cs typeface="Arial" panose="020B0604020202020204" pitchFamily="34" charset="0"/>
              </a:rPr>
              <a:t>%</a:t>
            </a:r>
            <a:endParaRPr lang="fr-CA" sz="1800" b="1">
              <a:solidFill>
                <a:srgbClr val="005BA4"/>
              </a:solidFill>
              <a:latin typeface="Arial" panose="020B0604020202020204" pitchFamily="34" charset="0"/>
              <a:cs typeface="Arial" panose="020B0604020202020204" pitchFamily="34" charset="0"/>
            </a:endParaRPr>
          </a:p>
          <a:p>
            <a:r>
              <a:rPr lang="fr-CA" sz="1100" b="1">
                <a:solidFill>
                  <a:srgbClr val="005BA4"/>
                </a:solidFill>
                <a:latin typeface="Arial" panose="020B0604020202020204" pitchFamily="34" charset="0"/>
                <a:cs typeface="Arial" panose="020B0604020202020204" pitchFamily="34" charset="0"/>
              </a:rPr>
              <a:t>de</a:t>
            </a:r>
            <a:r>
              <a:rPr lang="fr-CA" sz="1100" b="1" baseline="0">
                <a:solidFill>
                  <a:srgbClr val="005BA4"/>
                </a:solidFill>
                <a:latin typeface="Arial" panose="020B0604020202020204" pitchFamily="34" charset="0"/>
                <a:cs typeface="Arial" panose="020B0604020202020204" pitchFamily="34" charset="0"/>
              </a:rPr>
              <a:t> bonus</a:t>
            </a:r>
            <a:endParaRPr lang="fr-CA" sz="1100" b="1">
              <a:solidFill>
                <a:srgbClr val="005BA4"/>
              </a:solidFill>
              <a:latin typeface="Arial" panose="020B0604020202020204" pitchFamily="34" charset="0"/>
              <a:cs typeface="Arial" panose="020B0604020202020204" pitchFamily="34" charset="0"/>
            </a:endParaRPr>
          </a:p>
        </xdr:txBody>
      </xdr:sp>
      <xdr:sp macro="" textlink="$K$32">
        <xdr:nvSpPr>
          <xdr:cNvPr id="58" name="Rectangle 57">
            <a:extLst>
              <a:ext uri="{FF2B5EF4-FFF2-40B4-BE49-F238E27FC236}">
                <a16:creationId xmlns:a16="http://schemas.microsoft.com/office/drawing/2014/main" id="{00000000-0008-0000-0100-00003A000000}"/>
              </a:ext>
            </a:extLst>
          </xdr:cNvPr>
          <xdr:cNvSpPr/>
        </xdr:nvSpPr>
        <xdr:spPr>
          <a:xfrm>
            <a:off x="6718746" y="4010804"/>
            <a:ext cx="473756" cy="27648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fld id="{AC1641BB-328A-4926-A59F-A59C46EABDA8}" type="TxLink">
              <a:rPr lang="en-US" sz="2000" b="1" i="0" u="none" strike="noStrike">
                <a:solidFill>
                  <a:srgbClr val="005BA4"/>
                </a:solidFill>
                <a:latin typeface="Arial" panose="020B0604020202020204" pitchFamily="34" charset="0"/>
                <a:cs typeface="Arial" panose="020B0604020202020204" pitchFamily="34" charset="0"/>
              </a:rPr>
              <a:pPr algn="r"/>
              <a:t>0</a:t>
            </a:fld>
            <a:endParaRPr lang="fr-CA" sz="2000" b="1">
              <a:solidFill>
                <a:srgbClr val="005BA4"/>
              </a:solidFill>
              <a:latin typeface="Arial" panose="020B0604020202020204" pitchFamily="34" charset="0"/>
              <a:cs typeface="Arial" panose="020B0604020202020204" pitchFamily="34" charset="0"/>
            </a:endParaRPr>
          </a:p>
        </xdr:txBody>
      </xdr:sp>
    </xdr:grpSp>
    <xdr:clientData/>
  </xdr:twoCellAnchor>
  <xdr:twoCellAnchor>
    <xdr:from>
      <xdr:col>10</xdr:col>
      <xdr:colOff>175500</xdr:colOff>
      <xdr:row>36</xdr:row>
      <xdr:rowOff>16753</xdr:rowOff>
    </xdr:from>
    <xdr:to>
      <xdr:col>12</xdr:col>
      <xdr:colOff>341506</xdr:colOff>
      <xdr:row>38</xdr:row>
      <xdr:rowOff>327043</xdr:rowOff>
    </xdr:to>
    <xdr:grpSp>
      <xdr:nvGrpSpPr>
        <xdr:cNvPr id="63" name="Groupe 62">
          <a:extLst>
            <a:ext uri="{FF2B5EF4-FFF2-40B4-BE49-F238E27FC236}">
              <a16:creationId xmlns:a16="http://schemas.microsoft.com/office/drawing/2014/main" id="{00000000-0008-0000-0100-00003F000000}"/>
            </a:ext>
          </a:extLst>
        </xdr:cNvPr>
        <xdr:cNvGrpSpPr/>
      </xdr:nvGrpSpPr>
      <xdr:grpSpPr>
        <a:xfrm>
          <a:off x="5814300" y="8541628"/>
          <a:ext cx="889906" cy="881790"/>
          <a:chOff x="6635705" y="3806704"/>
          <a:chExt cx="884045" cy="881057"/>
        </a:xfrm>
      </xdr:grpSpPr>
      <xdr:sp macro="" textlink="">
        <xdr:nvSpPr>
          <xdr:cNvPr id="64" name="Ellipse 63">
            <a:extLst>
              <a:ext uri="{FF2B5EF4-FFF2-40B4-BE49-F238E27FC236}">
                <a16:creationId xmlns:a16="http://schemas.microsoft.com/office/drawing/2014/main" id="{00000000-0008-0000-0100-000040000000}"/>
              </a:ext>
            </a:extLst>
          </xdr:cNvPr>
          <xdr:cNvSpPr/>
        </xdr:nvSpPr>
        <xdr:spPr>
          <a:xfrm>
            <a:off x="6635705" y="3806704"/>
            <a:ext cx="884045" cy="881057"/>
          </a:xfrm>
          <a:prstGeom prst="ellipse">
            <a:avLst/>
          </a:prstGeom>
          <a:solidFill>
            <a:schemeClr val="bg1"/>
          </a:solid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fr-CA" sz="1600" b="1">
              <a:solidFill>
                <a:srgbClr val="A22284"/>
              </a:solidFill>
              <a:latin typeface="Arial" panose="020B0604020202020204" pitchFamily="34" charset="0"/>
              <a:cs typeface="Arial" panose="020B0604020202020204" pitchFamily="34" charset="0"/>
            </a:endParaRPr>
          </a:p>
        </xdr:txBody>
      </xdr:sp>
      <xdr:sp macro="" textlink="">
        <xdr:nvSpPr>
          <xdr:cNvPr id="65" name="ZoneTexte 64">
            <a:extLst>
              <a:ext uri="{FF2B5EF4-FFF2-40B4-BE49-F238E27FC236}">
                <a16:creationId xmlns:a16="http://schemas.microsoft.com/office/drawing/2014/main" id="{00000000-0008-0000-0100-000041000000}"/>
              </a:ext>
            </a:extLst>
          </xdr:cNvPr>
          <xdr:cNvSpPr txBox="1"/>
        </xdr:nvSpPr>
        <xdr:spPr>
          <a:xfrm>
            <a:off x="6686958" y="3953728"/>
            <a:ext cx="821109" cy="570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CA" sz="1800" b="1">
                <a:solidFill>
                  <a:srgbClr val="51BE4B"/>
                </a:solidFill>
                <a:latin typeface="Arial" panose="020B0604020202020204" pitchFamily="34" charset="0"/>
                <a:cs typeface="Arial" panose="020B0604020202020204" pitchFamily="34" charset="0"/>
              </a:rPr>
              <a:t>    </a:t>
            </a:r>
            <a:r>
              <a:rPr lang="fr-CA" sz="2000" b="1">
                <a:solidFill>
                  <a:srgbClr val="FFC000"/>
                </a:solidFill>
                <a:latin typeface="Arial" panose="020B0604020202020204" pitchFamily="34" charset="0"/>
                <a:cs typeface="Arial" panose="020B0604020202020204" pitchFamily="34" charset="0"/>
              </a:rPr>
              <a:t>%</a:t>
            </a:r>
            <a:endParaRPr lang="fr-CA" sz="1800" b="1">
              <a:solidFill>
                <a:srgbClr val="FFC000"/>
              </a:solidFill>
              <a:latin typeface="Arial" panose="020B0604020202020204" pitchFamily="34" charset="0"/>
              <a:cs typeface="Arial" panose="020B0604020202020204" pitchFamily="34" charset="0"/>
            </a:endParaRPr>
          </a:p>
          <a:p>
            <a:r>
              <a:rPr lang="fr-CA" sz="1100" b="1">
                <a:solidFill>
                  <a:srgbClr val="FFC000"/>
                </a:solidFill>
                <a:latin typeface="Arial" panose="020B0604020202020204" pitchFamily="34" charset="0"/>
                <a:cs typeface="Arial" panose="020B0604020202020204" pitchFamily="34" charset="0"/>
              </a:rPr>
              <a:t>de</a:t>
            </a:r>
            <a:r>
              <a:rPr lang="fr-CA" sz="1100" b="1" baseline="0">
                <a:solidFill>
                  <a:srgbClr val="FFC000"/>
                </a:solidFill>
                <a:latin typeface="Arial" panose="020B0604020202020204" pitchFamily="34" charset="0"/>
                <a:cs typeface="Arial" panose="020B0604020202020204" pitchFamily="34" charset="0"/>
              </a:rPr>
              <a:t> bonus</a:t>
            </a:r>
            <a:endParaRPr lang="fr-CA" sz="1100" b="1">
              <a:solidFill>
                <a:srgbClr val="FFC000"/>
              </a:solidFill>
              <a:latin typeface="Arial" panose="020B0604020202020204" pitchFamily="34" charset="0"/>
              <a:cs typeface="Arial" panose="020B0604020202020204" pitchFamily="34" charset="0"/>
            </a:endParaRPr>
          </a:p>
        </xdr:txBody>
      </xdr:sp>
      <xdr:sp macro="" textlink="$K$38">
        <xdr:nvSpPr>
          <xdr:cNvPr id="66" name="Rectangle 65">
            <a:extLst>
              <a:ext uri="{FF2B5EF4-FFF2-40B4-BE49-F238E27FC236}">
                <a16:creationId xmlns:a16="http://schemas.microsoft.com/office/drawing/2014/main" id="{00000000-0008-0000-0100-000042000000}"/>
              </a:ext>
            </a:extLst>
          </xdr:cNvPr>
          <xdr:cNvSpPr/>
        </xdr:nvSpPr>
        <xdr:spPr>
          <a:xfrm>
            <a:off x="6718746" y="4010804"/>
            <a:ext cx="473756" cy="27648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fld id="{640AB85E-D3D0-4FE8-9A1B-FA51F199AD1B}" type="TxLink">
              <a:rPr lang="en-US" sz="2000" b="1" i="0" u="none" strike="noStrike">
                <a:solidFill>
                  <a:srgbClr val="FFC000"/>
                </a:solidFill>
                <a:latin typeface="Arial" panose="020B0604020202020204" pitchFamily="34" charset="0"/>
                <a:cs typeface="Arial" panose="020B0604020202020204" pitchFamily="34" charset="0"/>
              </a:rPr>
              <a:pPr algn="r"/>
              <a:t>0</a:t>
            </a:fld>
            <a:endParaRPr lang="fr-CA" sz="2000" b="1">
              <a:solidFill>
                <a:srgbClr val="FFC000"/>
              </a:solidFill>
              <a:latin typeface="Arial" panose="020B0604020202020204" pitchFamily="34" charset="0"/>
              <a:cs typeface="Arial" panose="020B0604020202020204" pitchFamily="34" charset="0"/>
            </a:endParaRPr>
          </a:p>
        </xdr:txBody>
      </xdr:sp>
    </xdr:grpSp>
    <xdr:clientData/>
  </xdr:twoCellAnchor>
  <xdr:twoCellAnchor editAs="oneCell">
    <xdr:from>
      <xdr:col>1</xdr:col>
      <xdr:colOff>106845</xdr:colOff>
      <xdr:row>1</xdr:row>
      <xdr:rowOff>24848</xdr:rowOff>
    </xdr:from>
    <xdr:to>
      <xdr:col>2</xdr:col>
      <xdr:colOff>143675</xdr:colOff>
      <xdr:row>3</xdr:row>
      <xdr:rowOff>189948</xdr:rowOff>
    </xdr:to>
    <xdr:pic>
      <xdr:nvPicPr>
        <xdr:cNvPr id="51" name="Image 1">
          <a:extLst>
            <a:ext uri="{FF2B5EF4-FFF2-40B4-BE49-F238E27FC236}">
              <a16:creationId xmlns:a16="http://schemas.microsoft.com/office/drawing/2014/main" id="{00000000-0008-0000-0100-00003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120" y="215348"/>
          <a:ext cx="741680" cy="546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2</xdr:col>
      <xdr:colOff>269240</xdr:colOff>
      <xdr:row>3</xdr:row>
      <xdr:rowOff>130810</xdr:rowOff>
    </xdr:to>
    <xdr:pic>
      <xdr:nvPicPr>
        <xdr:cNvPr id="2" name="Imag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52400"/>
          <a:ext cx="745490" cy="549910"/>
        </a:xfrm>
        <a:prstGeom prst="rect">
          <a:avLst/>
        </a:prstGeom>
      </xdr:spPr>
    </xdr:pic>
    <xdr:clientData/>
  </xdr:twoCellAnchor>
  <xdr:twoCellAnchor editAs="oneCell">
    <xdr:from>
      <xdr:col>0</xdr:col>
      <xdr:colOff>200025</xdr:colOff>
      <xdr:row>32</xdr:row>
      <xdr:rowOff>186878</xdr:rowOff>
    </xdr:from>
    <xdr:to>
      <xdr:col>4</xdr:col>
      <xdr:colOff>707880</xdr:colOff>
      <xdr:row>42</xdr:row>
      <xdr:rowOff>20321</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200025" y="9778553"/>
          <a:ext cx="4279755" cy="1738443"/>
        </a:xfrm>
        <a:prstGeom prst="rect">
          <a:avLst/>
        </a:prstGeom>
      </xdr:spPr>
    </xdr:pic>
    <xdr:clientData/>
  </xdr:twoCellAnchor>
  <xdr:twoCellAnchor editAs="oneCell">
    <xdr:from>
      <xdr:col>5</xdr:col>
      <xdr:colOff>594908</xdr:colOff>
      <xdr:row>32</xdr:row>
      <xdr:rowOff>177195</xdr:rowOff>
    </xdr:from>
    <xdr:to>
      <xdr:col>9</xdr:col>
      <xdr:colOff>847724</xdr:colOff>
      <xdr:row>42</xdr:row>
      <xdr:rowOff>1</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4538258" y="11178570"/>
          <a:ext cx="4319991" cy="1727806"/>
        </a:xfrm>
        <a:prstGeom prst="rect">
          <a:avLst/>
        </a:prstGeom>
      </xdr:spPr>
    </xdr:pic>
    <xdr:clientData/>
  </xdr:twoCellAnchor>
  <xdr:twoCellAnchor editAs="oneCell">
    <xdr:from>
      <xdr:col>0</xdr:col>
      <xdr:colOff>129268</xdr:colOff>
      <xdr:row>42</xdr:row>
      <xdr:rowOff>133647</xdr:rowOff>
    </xdr:from>
    <xdr:to>
      <xdr:col>4</xdr:col>
      <xdr:colOff>720789</xdr:colOff>
      <xdr:row>51</xdr:row>
      <xdr:rowOff>174925</xdr:rowOff>
    </xdr:to>
    <xdr:pic>
      <xdr:nvPicPr>
        <xdr:cNvPr id="5" name="Image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4"/>
        <a:srcRect r="2322"/>
        <a:stretch/>
      </xdr:blipFill>
      <xdr:spPr>
        <a:xfrm>
          <a:off x="129268" y="13040022"/>
          <a:ext cx="4363421" cy="1755778"/>
        </a:xfrm>
        <a:prstGeom prst="rect">
          <a:avLst/>
        </a:prstGeom>
      </xdr:spPr>
    </xdr:pic>
    <xdr:clientData/>
  </xdr:twoCellAnchor>
  <xdr:twoCellAnchor editAs="oneCell">
    <xdr:from>
      <xdr:col>5</xdr:col>
      <xdr:colOff>627893</xdr:colOff>
      <xdr:row>42</xdr:row>
      <xdr:rowOff>156248</xdr:rowOff>
    </xdr:from>
    <xdr:to>
      <xdr:col>10</xdr:col>
      <xdr:colOff>53340</xdr:colOff>
      <xdr:row>51</xdr:row>
      <xdr:rowOff>172921</xdr:rowOff>
    </xdr:to>
    <xdr:pic>
      <xdr:nvPicPr>
        <xdr:cNvPr id="6" name="Imag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a:stretch>
          <a:fillRect/>
        </a:stretch>
      </xdr:blipFill>
      <xdr:spPr>
        <a:xfrm>
          <a:off x="4571243" y="13062623"/>
          <a:ext cx="4340347" cy="1731173"/>
        </a:xfrm>
        <a:prstGeom prst="rect">
          <a:avLst/>
        </a:prstGeom>
      </xdr:spPr>
    </xdr:pic>
    <xdr:clientData/>
  </xdr:twoCellAnchor>
  <xdr:twoCellAnchor editAs="oneCell">
    <xdr:from>
      <xdr:col>0</xdr:col>
      <xdr:colOff>199180</xdr:colOff>
      <xdr:row>52</xdr:row>
      <xdr:rowOff>145895</xdr:rowOff>
    </xdr:from>
    <xdr:to>
      <xdr:col>4</xdr:col>
      <xdr:colOff>685580</xdr:colOff>
      <xdr:row>61</xdr:row>
      <xdr:rowOff>137159</xdr:rowOff>
    </xdr:to>
    <xdr:pic>
      <xdr:nvPicPr>
        <xdr:cNvPr id="7" name="Imag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6"/>
        <a:stretch>
          <a:fillRect/>
        </a:stretch>
      </xdr:blipFill>
      <xdr:spPr>
        <a:xfrm>
          <a:off x="199180" y="14957270"/>
          <a:ext cx="4258300" cy="1705764"/>
        </a:xfrm>
        <a:prstGeom prst="rect">
          <a:avLst/>
        </a:prstGeom>
      </xdr:spPr>
    </xdr:pic>
    <xdr:clientData/>
  </xdr:twoCellAnchor>
  <xdr:twoCellAnchor editAs="oneCell">
    <xdr:from>
      <xdr:col>5</xdr:col>
      <xdr:colOff>626078</xdr:colOff>
      <xdr:row>52</xdr:row>
      <xdr:rowOff>141079</xdr:rowOff>
    </xdr:from>
    <xdr:to>
      <xdr:col>10</xdr:col>
      <xdr:colOff>17145</xdr:colOff>
      <xdr:row>61</xdr:row>
      <xdr:rowOff>129540</xdr:rowOff>
    </xdr:to>
    <xdr:pic>
      <xdr:nvPicPr>
        <xdr:cNvPr id="8" name="Imag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7"/>
        <a:stretch>
          <a:fillRect/>
        </a:stretch>
      </xdr:blipFill>
      <xdr:spPr>
        <a:xfrm>
          <a:off x="4569428" y="14952454"/>
          <a:ext cx="4305967" cy="17029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2</xdr:col>
      <xdr:colOff>269240</xdr:colOff>
      <xdr:row>3</xdr:row>
      <xdr:rowOff>130810</xdr:rowOff>
    </xdr:to>
    <xdr:pic>
      <xdr:nvPicPr>
        <xdr:cNvPr id="2" name="Imag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52400"/>
          <a:ext cx="745490" cy="549910"/>
        </a:xfrm>
        <a:prstGeom prst="rect">
          <a:avLst/>
        </a:prstGeom>
      </xdr:spPr>
    </xdr:pic>
    <xdr:clientData/>
  </xdr:twoCellAnchor>
  <xdr:twoCellAnchor editAs="oneCell">
    <xdr:from>
      <xdr:col>0</xdr:col>
      <xdr:colOff>200025</xdr:colOff>
      <xdr:row>71</xdr:row>
      <xdr:rowOff>186878</xdr:rowOff>
    </xdr:from>
    <xdr:to>
      <xdr:col>4</xdr:col>
      <xdr:colOff>726930</xdr:colOff>
      <xdr:row>81</xdr:row>
      <xdr:rowOff>20321</xdr:rowOff>
    </xdr:to>
    <xdr:pic>
      <xdr:nvPicPr>
        <xdr:cNvPr id="3" name="Imag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200025" y="10007153"/>
          <a:ext cx="4279755" cy="1738443"/>
        </a:xfrm>
        <a:prstGeom prst="rect">
          <a:avLst/>
        </a:prstGeom>
      </xdr:spPr>
    </xdr:pic>
    <xdr:clientData/>
  </xdr:twoCellAnchor>
  <xdr:twoCellAnchor editAs="oneCell">
    <xdr:from>
      <xdr:col>7</xdr:col>
      <xdr:colOff>594908</xdr:colOff>
      <xdr:row>71</xdr:row>
      <xdr:rowOff>177195</xdr:rowOff>
    </xdr:from>
    <xdr:to>
      <xdr:col>11</xdr:col>
      <xdr:colOff>847724</xdr:colOff>
      <xdr:row>81</xdr:row>
      <xdr:rowOff>1</xdr:rowOff>
    </xdr:to>
    <xdr:pic>
      <xdr:nvPicPr>
        <xdr:cNvPr id="4" name="Imag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tretch>
          <a:fillRect/>
        </a:stretch>
      </xdr:blipFill>
      <xdr:spPr>
        <a:xfrm>
          <a:off x="5843183" y="9997470"/>
          <a:ext cx="4319991" cy="1727806"/>
        </a:xfrm>
        <a:prstGeom prst="rect">
          <a:avLst/>
        </a:prstGeom>
      </xdr:spPr>
    </xdr:pic>
    <xdr:clientData/>
  </xdr:twoCellAnchor>
  <xdr:twoCellAnchor editAs="oneCell">
    <xdr:from>
      <xdr:col>0</xdr:col>
      <xdr:colOff>129268</xdr:colOff>
      <xdr:row>81</xdr:row>
      <xdr:rowOff>133647</xdr:rowOff>
    </xdr:from>
    <xdr:to>
      <xdr:col>4</xdr:col>
      <xdr:colOff>739839</xdr:colOff>
      <xdr:row>90</xdr:row>
      <xdr:rowOff>174925</xdr:rowOff>
    </xdr:to>
    <xdr:pic>
      <xdr:nvPicPr>
        <xdr:cNvPr id="5" name="Image 4">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4"/>
        <a:srcRect r="2322"/>
        <a:stretch/>
      </xdr:blipFill>
      <xdr:spPr>
        <a:xfrm>
          <a:off x="129268" y="11858922"/>
          <a:ext cx="4363421" cy="1755778"/>
        </a:xfrm>
        <a:prstGeom prst="rect">
          <a:avLst/>
        </a:prstGeom>
      </xdr:spPr>
    </xdr:pic>
    <xdr:clientData/>
  </xdr:twoCellAnchor>
  <xdr:twoCellAnchor editAs="oneCell">
    <xdr:from>
      <xdr:col>7</xdr:col>
      <xdr:colOff>627893</xdr:colOff>
      <xdr:row>81</xdr:row>
      <xdr:rowOff>156248</xdr:rowOff>
    </xdr:from>
    <xdr:to>
      <xdr:col>12</xdr:col>
      <xdr:colOff>53340</xdr:colOff>
      <xdr:row>90</xdr:row>
      <xdr:rowOff>172921</xdr:rowOff>
    </xdr:to>
    <xdr:pic>
      <xdr:nvPicPr>
        <xdr:cNvPr id="6" name="Imag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stretch>
          <a:fillRect/>
        </a:stretch>
      </xdr:blipFill>
      <xdr:spPr>
        <a:xfrm>
          <a:off x="5876168" y="11881523"/>
          <a:ext cx="4340347" cy="1731173"/>
        </a:xfrm>
        <a:prstGeom prst="rect">
          <a:avLst/>
        </a:prstGeom>
      </xdr:spPr>
    </xdr:pic>
    <xdr:clientData/>
  </xdr:twoCellAnchor>
  <xdr:twoCellAnchor editAs="oneCell">
    <xdr:from>
      <xdr:col>0</xdr:col>
      <xdr:colOff>199180</xdr:colOff>
      <xdr:row>91</xdr:row>
      <xdr:rowOff>145895</xdr:rowOff>
    </xdr:from>
    <xdr:to>
      <xdr:col>4</xdr:col>
      <xdr:colOff>704630</xdr:colOff>
      <xdr:row>100</xdr:row>
      <xdr:rowOff>137159</xdr:rowOff>
    </xdr:to>
    <xdr:pic>
      <xdr:nvPicPr>
        <xdr:cNvPr id="7" name="Imag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6"/>
        <a:stretch>
          <a:fillRect/>
        </a:stretch>
      </xdr:blipFill>
      <xdr:spPr>
        <a:xfrm>
          <a:off x="199180" y="13776170"/>
          <a:ext cx="4258300" cy="1705764"/>
        </a:xfrm>
        <a:prstGeom prst="rect">
          <a:avLst/>
        </a:prstGeom>
      </xdr:spPr>
    </xdr:pic>
    <xdr:clientData/>
  </xdr:twoCellAnchor>
  <xdr:twoCellAnchor editAs="oneCell">
    <xdr:from>
      <xdr:col>7</xdr:col>
      <xdr:colOff>626078</xdr:colOff>
      <xdr:row>91</xdr:row>
      <xdr:rowOff>141079</xdr:rowOff>
    </xdr:from>
    <xdr:to>
      <xdr:col>12</xdr:col>
      <xdr:colOff>17145</xdr:colOff>
      <xdr:row>100</xdr:row>
      <xdr:rowOff>129540</xdr:rowOff>
    </xdr:to>
    <xdr:pic>
      <xdr:nvPicPr>
        <xdr:cNvPr id="8" name="Imag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7"/>
        <a:stretch>
          <a:fillRect/>
        </a:stretch>
      </xdr:blipFill>
      <xdr:spPr>
        <a:xfrm>
          <a:off x="5874353" y="13771354"/>
          <a:ext cx="4305967" cy="170296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044EF4C-CC85-4CB3-81DF-01D754DD797C}" name="Tarif2022" displayName="Tarif2022" ref="L2:M31" totalsRowShown="0" headerRowDxfId="3" dataDxfId="2">
  <autoFilter ref="L2:M31" xr:uid="{A044EF4C-CC85-4CB3-81DF-01D754DD797C}"/>
  <sortState xmlns:xlrd2="http://schemas.microsoft.com/office/spreadsheetml/2017/richdata2" ref="L3:M31">
    <sortCondition ref="L2:L31"/>
  </sortState>
  <tableColumns count="2">
    <tableColumn id="1" xr3:uid="{5FC5CCE3-2DAF-43D2-9943-B80BE521ECEF}" name="Matières" dataDxfId="1"/>
    <tableColumn id="2" xr3:uid="{917DA25E-8F9C-4944-9B4C-709578532B9F}" name="Tarif 2023" data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bonusecoconception@eeq.ca" TargetMode="External"/><Relationship Id="rId2" Type="http://schemas.openxmlformats.org/officeDocument/2006/relationships/hyperlink" Target="https://www.eeq.ca/wp-content/uploads/EEQ_GuideBonus_FR_V2022-00_F.pdf" TargetMode="External"/><Relationship Id="rId1" Type="http://schemas.openxmlformats.org/officeDocument/2006/relationships/hyperlink" Target="mailto:bonusecoconception@eeq.c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2.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www.eeq.ca/wp-content/uploads/EEQ_GuideBonus_FR_V2023-00_F.pdf" TargetMode="External"/><Relationship Id="rId16" Type="http://schemas.openxmlformats.org/officeDocument/2006/relationships/ctrlProp" Target="../ctrlProps/ctrlProp11.xml"/><Relationship Id="rId1" Type="http://schemas.openxmlformats.org/officeDocument/2006/relationships/hyperlink" Target="https://www.eeq.ca/wp-content/uploads/EEQ_GuideBonus_FR_V2022-00_F.pdf"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2.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bonusecoconception@eeq.ca" TargetMode="External"/><Relationship Id="rId1" Type="http://schemas.openxmlformats.org/officeDocument/2006/relationships/hyperlink" Target="https://www.eeq.ca/pour-les-entreprise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eq.ca/pour-les-entreprises/" TargetMode="External"/><Relationship Id="rId1" Type="http://schemas.openxmlformats.org/officeDocument/2006/relationships/hyperlink" Target="mailto:bonusecoconception@eeq.ca"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F7A58-8C92-49CB-AE81-2BD2FCC50004}">
  <sheetPr>
    <tabColor rgb="FFE2EDD0"/>
  </sheetPr>
  <dimension ref="A1:O1048561"/>
  <sheetViews>
    <sheetView tabSelected="1" zoomScaleNormal="100" workbookViewId="0"/>
  </sheetViews>
  <sheetFormatPr baseColWidth="10" defaultColWidth="0" defaultRowHeight="15" customHeight="1" zeroHeight="1" x14ac:dyDescent="0.25"/>
  <cols>
    <col min="1" max="1" width="4.42578125" customWidth="1"/>
    <col min="2" max="2" width="10.5703125" customWidth="1"/>
    <col min="3" max="7" width="11.42578125" customWidth="1"/>
    <col min="8" max="8" width="8.85546875" customWidth="1"/>
    <col min="9" max="9" width="3.5703125" customWidth="1"/>
    <col min="10" max="10" width="4.7109375" hidden="1" customWidth="1"/>
    <col min="11" max="11" width="8.28515625" customWidth="1"/>
    <col min="12" max="12" width="2.5703125" customWidth="1"/>
    <col min="13" max="13" width="10.5703125" customWidth="1"/>
    <col min="14" max="14" width="11.42578125" customWidth="1"/>
    <col min="15" max="15" width="4.42578125" customWidth="1"/>
    <col min="16" max="16384" width="11.42578125" hidden="1"/>
  </cols>
  <sheetData>
    <row r="1" spans="1:15" x14ac:dyDescent="0.25">
      <c r="A1" s="3"/>
      <c r="B1" s="3"/>
      <c r="C1" s="3"/>
      <c r="D1" s="3"/>
      <c r="E1" s="3"/>
      <c r="F1" s="3"/>
      <c r="G1" s="3"/>
      <c r="H1" s="3"/>
      <c r="I1" s="3"/>
      <c r="J1" s="3"/>
      <c r="K1" s="3"/>
      <c r="L1" s="3"/>
      <c r="M1" s="3"/>
      <c r="N1" s="3"/>
      <c r="O1" s="3"/>
    </row>
    <row r="2" spans="1:15" x14ac:dyDescent="0.25">
      <c r="A2" s="3"/>
      <c r="B2" s="3"/>
      <c r="C2" s="3"/>
      <c r="D2" s="3"/>
      <c r="E2" s="3"/>
      <c r="F2" s="3"/>
      <c r="G2" s="40" t="s">
        <v>0</v>
      </c>
      <c r="H2" s="3"/>
      <c r="I2" s="3"/>
      <c r="J2" s="3"/>
      <c r="K2" s="3"/>
      <c r="L2" s="3"/>
      <c r="M2" s="3"/>
      <c r="N2" s="3"/>
      <c r="O2" s="3"/>
    </row>
    <row r="3" spans="1:15" x14ac:dyDescent="0.25">
      <c r="A3" s="3"/>
      <c r="B3" s="3"/>
      <c r="C3" s="3"/>
      <c r="D3" s="3"/>
      <c r="E3" s="3"/>
      <c r="F3" s="3"/>
      <c r="G3" s="3"/>
      <c r="H3" s="3"/>
      <c r="I3" s="3"/>
      <c r="J3" s="3"/>
      <c r="K3" s="3"/>
      <c r="L3" s="3"/>
      <c r="M3" s="3"/>
      <c r="N3" s="3"/>
      <c r="O3" s="3"/>
    </row>
    <row r="4" spans="1:15" x14ac:dyDescent="0.25">
      <c r="A4" s="3"/>
      <c r="B4" s="3"/>
      <c r="C4" s="3"/>
      <c r="D4" s="3"/>
      <c r="E4" s="3"/>
      <c r="F4" s="3"/>
      <c r="G4" s="3"/>
      <c r="H4" s="3"/>
      <c r="I4" s="3"/>
      <c r="J4" s="3"/>
      <c r="K4" s="3"/>
      <c r="L4" s="3"/>
      <c r="M4" s="3"/>
      <c r="N4" s="3"/>
      <c r="O4" s="3"/>
    </row>
    <row r="5" spans="1:15" x14ac:dyDescent="0.25">
      <c r="A5" s="3"/>
      <c r="B5" s="3"/>
      <c r="C5" s="3"/>
      <c r="D5" s="3"/>
      <c r="E5" s="3"/>
      <c r="F5" s="3"/>
      <c r="G5" s="3"/>
      <c r="H5" s="3"/>
      <c r="I5" s="3"/>
      <c r="J5" s="3"/>
      <c r="K5" s="3"/>
      <c r="L5" s="3"/>
      <c r="M5" s="3"/>
      <c r="N5" s="3"/>
      <c r="O5" s="3"/>
    </row>
    <row r="6" spans="1:15" ht="26.25" x14ac:dyDescent="0.25">
      <c r="A6" s="3"/>
      <c r="B6" s="140" t="s">
        <v>206</v>
      </c>
      <c r="C6" s="140"/>
      <c r="D6" s="140"/>
      <c r="E6" s="140"/>
      <c r="F6" s="140"/>
      <c r="G6" s="140"/>
      <c r="H6" s="140"/>
      <c r="I6" s="140"/>
      <c r="J6" s="140"/>
      <c r="K6" s="140"/>
      <c r="L6" s="140"/>
      <c r="M6" s="140"/>
      <c r="N6" s="140"/>
      <c r="O6" s="3"/>
    </row>
    <row r="7" spans="1:15" x14ac:dyDescent="0.25">
      <c r="A7" s="3"/>
      <c r="B7" s="3"/>
      <c r="C7" s="3"/>
      <c r="D7" s="3"/>
      <c r="E7" s="3"/>
      <c r="F7" s="3"/>
      <c r="G7" s="3"/>
      <c r="H7" s="3"/>
      <c r="I7" s="3"/>
      <c r="J7" s="3"/>
      <c r="K7" s="3"/>
      <c r="L7" s="3"/>
      <c r="M7" s="3"/>
      <c r="N7" s="3"/>
      <c r="O7" s="3"/>
    </row>
    <row r="8" spans="1:15" ht="71.25" customHeight="1" x14ac:dyDescent="0.25">
      <c r="A8" s="3"/>
      <c r="B8" s="141" t="s">
        <v>293</v>
      </c>
      <c r="C8" s="141"/>
      <c r="D8" s="141"/>
      <c r="E8" s="141"/>
      <c r="F8" s="141"/>
      <c r="G8" s="141"/>
      <c r="H8" s="141"/>
      <c r="I8" s="141"/>
      <c r="J8" s="141"/>
      <c r="K8" s="141"/>
      <c r="L8" s="141"/>
      <c r="M8" s="141"/>
      <c r="N8" s="141"/>
      <c r="O8" s="3"/>
    </row>
    <row r="9" spans="1:15" x14ac:dyDescent="0.25">
      <c r="A9" s="3"/>
      <c r="B9" s="142" t="s">
        <v>181</v>
      </c>
      <c r="C9" s="142"/>
      <c r="D9" s="142"/>
      <c r="E9" s="142"/>
      <c r="F9" s="71"/>
      <c r="G9" s="71"/>
      <c r="H9" s="71"/>
      <c r="I9" s="71"/>
      <c r="J9" s="71"/>
      <c r="K9" s="71"/>
      <c r="L9" s="71"/>
      <c r="M9" s="71"/>
      <c r="N9" s="71"/>
      <c r="O9" s="3"/>
    </row>
    <row r="10" spans="1:15" x14ac:dyDescent="0.25">
      <c r="A10" s="3"/>
      <c r="B10" s="3"/>
      <c r="C10" s="3"/>
      <c r="D10" s="3"/>
      <c r="E10" s="3"/>
      <c r="F10" s="3"/>
      <c r="G10" s="3"/>
      <c r="H10" s="3"/>
      <c r="I10" s="3"/>
      <c r="J10" s="3"/>
      <c r="K10" s="3"/>
      <c r="L10" s="3"/>
      <c r="M10" s="3"/>
      <c r="N10" s="3"/>
      <c r="O10" s="3"/>
    </row>
    <row r="11" spans="1:15" ht="20.25" x14ac:dyDescent="0.25">
      <c r="A11" s="3"/>
      <c r="B11" s="6" t="s">
        <v>1</v>
      </c>
      <c r="D11" s="4"/>
      <c r="E11" s="3"/>
      <c r="F11" s="3"/>
      <c r="G11" s="3"/>
      <c r="H11" s="3"/>
      <c r="I11" s="3"/>
      <c r="J11" s="3"/>
      <c r="K11" s="3"/>
      <c r="L11" s="3"/>
      <c r="M11" s="3"/>
      <c r="N11" s="3"/>
      <c r="O11" s="3"/>
    </row>
    <row r="12" spans="1:15" x14ac:dyDescent="0.25">
      <c r="A12" s="3"/>
      <c r="B12" s="3"/>
      <c r="C12" s="3"/>
      <c r="D12" s="3"/>
      <c r="E12" s="7"/>
      <c r="F12" s="3"/>
      <c r="G12" s="3"/>
      <c r="H12" s="3"/>
      <c r="I12" s="3"/>
      <c r="J12" s="3"/>
      <c r="K12" s="3"/>
      <c r="L12" s="3"/>
      <c r="M12" s="3"/>
      <c r="N12" s="3"/>
      <c r="O12" s="3"/>
    </row>
    <row r="13" spans="1:15" x14ac:dyDescent="0.25">
      <c r="A13" s="3"/>
      <c r="B13" s="143" t="s">
        <v>178</v>
      </c>
      <c r="C13" s="144"/>
      <c r="D13" s="144"/>
      <c r="E13" s="144"/>
      <c r="F13" s="144"/>
      <c r="G13" s="145"/>
      <c r="H13" s="146"/>
      <c r="I13" s="147"/>
      <c r="J13" s="147"/>
      <c r="K13" s="147"/>
      <c r="L13" s="147"/>
      <c r="M13" s="147"/>
      <c r="N13" s="148"/>
      <c r="O13" s="3"/>
    </row>
    <row r="14" spans="1:15" ht="15" customHeight="1" x14ac:dyDescent="0.25">
      <c r="A14" s="21"/>
      <c r="B14" s="151" t="s">
        <v>244</v>
      </c>
      <c r="C14" s="152"/>
      <c r="D14" s="152"/>
      <c r="E14" s="152"/>
      <c r="F14" s="152"/>
      <c r="G14" s="153"/>
      <c r="H14" s="154"/>
      <c r="I14" s="155"/>
      <c r="J14" s="155"/>
      <c r="K14" s="155"/>
      <c r="L14" s="155"/>
      <c r="M14" s="155"/>
      <c r="N14" s="156"/>
      <c r="O14" s="21"/>
    </row>
    <row r="15" spans="1:15" x14ac:dyDescent="0.25">
      <c r="A15" s="21"/>
      <c r="B15" s="143" t="s">
        <v>2</v>
      </c>
      <c r="C15" s="144"/>
      <c r="D15" s="144"/>
      <c r="E15" s="144"/>
      <c r="F15" s="144"/>
      <c r="G15" s="145"/>
      <c r="H15" s="146"/>
      <c r="I15" s="147"/>
      <c r="J15" s="147"/>
      <c r="K15" s="147"/>
      <c r="L15" s="147"/>
      <c r="M15" s="147"/>
      <c r="N15" s="157"/>
      <c r="O15" s="21"/>
    </row>
    <row r="16" spans="1:15" x14ac:dyDescent="0.25">
      <c r="A16" s="21"/>
      <c r="B16" s="143" t="s">
        <v>179</v>
      </c>
      <c r="C16" s="144"/>
      <c r="D16" s="144"/>
      <c r="E16" s="144"/>
      <c r="F16" s="144"/>
      <c r="G16" s="145"/>
      <c r="H16" s="146"/>
      <c r="I16" s="147"/>
      <c r="J16" s="147"/>
      <c r="K16" s="147"/>
      <c r="L16" s="147"/>
      <c r="M16" s="147"/>
      <c r="N16" s="157"/>
      <c r="O16" s="21"/>
    </row>
    <row r="17" spans="1:15" x14ac:dyDescent="0.25">
      <c r="A17" s="21"/>
      <c r="B17" s="143" t="s">
        <v>183</v>
      </c>
      <c r="C17" s="144"/>
      <c r="D17" s="144"/>
      <c r="E17" s="144"/>
      <c r="F17" s="144"/>
      <c r="G17" s="145"/>
      <c r="H17" s="154"/>
      <c r="I17" s="155"/>
      <c r="J17" s="158"/>
      <c r="K17" s="155"/>
      <c r="L17" s="155"/>
      <c r="M17" s="155"/>
      <c r="N17" s="156"/>
      <c r="O17" s="21"/>
    </row>
    <row r="18" spans="1:15" ht="24.95" customHeight="1" x14ac:dyDescent="0.25">
      <c r="A18" s="3"/>
      <c r="B18" s="3"/>
      <c r="C18" s="3"/>
      <c r="D18" s="3"/>
      <c r="E18" s="3"/>
      <c r="F18" s="3"/>
      <c r="G18" s="3"/>
      <c r="H18" s="91"/>
      <c r="I18" s="91"/>
      <c r="J18" s="3"/>
      <c r="K18" s="91"/>
      <c r="L18" s="91"/>
      <c r="M18" s="91"/>
      <c r="N18" s="91"/>
      <c r="O18" s="3"/>
    </row>
    <row r="19" spans="1:15" ht="20.25" x14ac:dyDescent="0.25">
      <c r="A19" s="3"/>
      <c r="B19" s="159" t="s">
        <v>298</v>
      </c>
      <c r="C19" s="159"/>
      <c r="D19" s="159"/>
      <c r="E19" s="159"/>
      <c r="F19" s="159"/>
      <c r="G19" s="159"/>
      <c r="H19" s="159"/>
      <c r="I19" s="159"/>
      <c r="J19" s="159"/>
      <c r="K19" s="159"/>
      <c r="L19" s="159"/>
      <c r="M19" s="159"/>
      <c r="N19" s="159"/>
      <c r="O19" s="3"/>
    </row>
    <row r="20" spans="1:15" x14ac:dyDescent="0.25">
      <c r="A20" s="3"/>
      <c r="B20" s="3"/>
      <c r="C20" s="3"/>
      <c r="D20" s="3"/>
      <c r="E20" s="7"/>
      <c r="F20" s="3"/>
      <c r="G20" s="3"/>
      <c r="H20" s="3"/>
      <c r="I20" s="3"/>
      <c r="J20" s="3"/>
      <c r="K20" s="3"/>
      <c r="L20" s="3"/>
      <c r="M20" s="3"/>
      <c r="N20" s="3"/>
      <c r="O20" s="3"/>
    </row>
    <row r="21" spans="1:15" ht="15" customHeight="1" x14ac:dyDescent="0.25">
      <c r="A21" s="3"/>
      <c r="B21" s="134" t="s">
        <v>188</v>
      </c>
      <c r="C21" s="160"/>
      <c r="D21" s="160"/>
      <c r="E21" s="160"/>
      <c r="F21" s="160"/>
      <c r="G21" s="162"/>
      <c r="H21" s="121" t="s">
        <v>189</v>
      </c>
      <c r="I21" s="122"/>
      <c r="J21" s="122"/>
      <c r="K21" s="122"/>
      <c r="L21" s="122"/>
      <c r="M21" s="122"/>
      <c r="N21" s="123"/>
      <c r="O21" s="3"/>
    </row>
    <row r="22" spans="1:15" ht="15" customHeight="1" x14ac:dyDescent="0.25">
      <c r="A22" s="21"/>
      <c r="B22" s="134" t="s">
        <v>147</v>
      </c>
      <c r="C22" s="160"/>
      <c r="D22" s="160"/>
      <c r="E22" s="160"/>
      <c r="F22" s="160"/>
      <c r="G22" s="160"/>
      <c r="H22" s="121" t="s">
        <v>173</v>
      </c>
      <c r="I22" s="122"/>
      <c r="J22" s="122"/>
      <c r="K22" s="122"/>
      <c r="L22" s="122"/>
      <c r="M22" s="122"/>
      <c r="N22" s="161"/>
      <c r="O22" s="21"/>
    </row>
    <row r="23" spans="1:15" ht="62.25" customHeight="1" x14ac:dyDescent="0.25">
      <c r="A23" s="3"/>
      <c r="B23" s="134" t="s">
        <v>262</v>
      </c>
      <c r="C23" s="135"/>
      <c r="D23" s="135"/>
      <c r="E23" s="135"/>
      <c r="F23" s="135"/>
      <c r="G23" s="136"/>
      <c r="H23" s="121"/>
      <c r="I23" s="122"/>
      <c r="J23" s="122"/>
      <c r="K23" s="122"/>
      <c r="L23" s="122"/>
      <c r="M23" s="122"/>
      <c r="N23" s="123"/>
      <c r="O23" s="3"/>
    </row>
    <row r="24" spans="1:15" x14ac:dyDescent="0.25">
      <c r="A24" s="3"/>
      <c r="B24" s="3"/>
      <c r="C24" s="3"/>
      <c r="D24" s="3"/>
      <c r="E24" s="7"/>
      <c r="F24" s="3"/>
      <c r="G24" s="3"/>
      <c r="H24" s="3"/>
      <c r="I24" s="3"/>
      <c r="J24" s="3"/>
      <c r="K24" s="3"/>
      <c r="L24" s="3"/>
      <c r="M24" s="3"/>
      <c r="N24" s="3"/>
      <c r="O24" s="3"/>
    </row>
    <row r="25" spans="1:15" ht="20.25" x14ac:dyDescent="0.25">
      <c r="A25" s="3"/>
      <c r="B25" s="6"/>
      <c r="C25" s="3"/>
      <c r="D25" s="113" t="s">
        <v>266</v>
      </c>
      <c r="E25" s="3"/>
      <c r="F25" s="3"/>
      <c r="G25" s="3"/>
      <c r="H25" s="3"/>
      <c r="I25" s="3"/>
      <c r="J25" s="3"/>
      <c r="K25" s="3"/>
      <c r="L25" s="3"/>
      <c r="M25" s="3"/>
      <c r="N25" s="3"/>
      <c r="O25" s="3"/>
    </row>
    <row r="26" spans="1:15" ht="9.9499999999999993" customHeight="1" x14ac:dyDescent="0.25">
      <c r="A26" s="3"/>
      <c r="B26" s="3"/>
      <c r="C26" s="3"/>
      <c r="D26" s="3"/>
      <c r="E26" s="7"/>
      <c r="F26" s="3"/>
      <c r="G26" s="3"/>
      <c r="H26" s="3"/>
      <c r="I26" s="3"/>
      <c r="J26" s="3"/>
      <c r="K26" s="3"/>
      <c r="L26" s="3"/>
      <c r="M26" s="3"/>
      <c r="N26" s="3"/>
      <c r="O26" s="3"/>
    </row>
    <row r="27" spans="1:15" s="103" customFormat="1" ht="20.100000000000001" customHeight="1" x14ac:dyDescent="0.25">
      <c r="C27" s="104"/>
      <c r="D27" s="105" t="str">
        <f>IF(H21=Listes!C2,Listes!C5,IF(H21=Listes!C3,Listes!C5,""))</f>
        <v/>
      </c>
      <c r="E27" s="112"/>
      <c r="F27" s="106"/>
      <c r="G27" s="106"/>
      <c r="H27" s="106"/>
      <c r="I27" s="106"/>
      <c r="J27" s="106"/>
      <c r="K27" s="106"/>
      <c r="L27" s="106"/>
      <c r="M27" s="106"/>
      <c r="N27" s="107"/>
    </row>
    <row r="28" spans="1:15" s="19" customFormat="1" ht="15" customHeight="1" x14ac:dyDescent="0.25">
      <c r="C28" s="102"/>
      <c r="D28" s="108" t="str">
        <f>IF(H21=Listes!C2,Listes!C6,IF(H21=Listes!C3,Listes!C7,""))</f>
        <v/>
      </c>
      <c r="E28" s="111"/>
      <c r="F28" s="109"/>
      <c r="G28" s="109"/>
      <c r="H28" s="109"/>
      <c r="I28" s="109"/>
      <c r="J28" s="109"/>
      <c r="K28" s="109"/>
      <c r="L28" s="109"/>
      <c r="M28" s="109"/>
      <c r="N28" s="110"/>
    </row>
    <row r="29" spans="1:15" s="19" customFormat="1" ht="32.25" customHeight="1" x14ac:dyDescent="0.25">
      <c r="C29" s="102"/>
      <c r="D29" s="137" t="str">
        <f>IF(H22=Listes!B2,Listes!B5,IF(H22=Listes!B3,Listes!B6,""))</f>
        <v/>
      </c>
      <c r="E29" s="138"/>
      <c r="F29" s="138"/>
      <c r="G29" s="138"/>
      <c r="H29" s="138"/>
      <c r="I29" s="138"/>
      <c r="J29" s="138"/>
      <c r="K29" s="138"/>
      <c r="L29" s="138"/>
      <c r="M29" s="138"/>
      <c r="N29" s="139"/>
    </row>
    <row r="30" spans="1:15" ht="24.95" customHeight="1" x14ac:dyDescent="0.25">
      <c r="A30" s="3"/>
      <c r="B30" s="3"/>
      <c r="C30" s="3"/>
      <c r="D30" s="3"/>
      <c r="E30" s="3"/>
      <c r="F30" s="3"/>
      <c r="G30" s="3"/>
      <c r="H30" s="3"/>
      <c r="I30" s="3"/>
      <c r="J30" s="3"/>
      <c r="K30" s="3"/>
      <c r="L30" s="3"/>
      <c r="M30" s="3"/>
      <c r="N30" s="3"/>
      <c r="O30" s="3"/>
    </row>
    <row r="31" spans="1:15" ht="20.25" x14ac:dyDescent="0.25">
      <c r="A31" s="3"/>
      <c r="B31" s="6" t="s">
        <v>4</v>
      </c>
      <c r="C31" s="3"/>
      <c r="D31" s="3"/>
      <c r="E31" s="3"/>
      <c r="F31" s="3"/>
      <c r="G31" s="3"/>
      <c r="H31" s="3"/>
      <c r="I31" s="3"/>
      <c r="J31" s="3"/>
      <c r="K31" s="3"/>
      <c r="L31" s="3"/>
      <c r="M31" s="3"/>
      <c r="N31" s="3"/>
      <c r="O31" s="3"/>
    </row>
    <row r="32" spans="1:15" x14ac:dyDescent="0.25">
      <c r="A32" s="3"/>
      <c r="B32" s="3"/>
      <c r="C32" s="3"/>
      <c r="D32" s="3"/>
      <c r="E32" s="7"/>
      <c r="F32" s="3"/>
      <c r="G32" s="3"/>
      <c r="H32" s="3"/>
      <c r="I32" s="3"/>
      <c r="J32" s="3"/>
      <c r="K32" s="3"/>
      <c r="L32" s="3"/>
      <c r="M32" s="3"/>
      <c r="N32" s="3"/>
      <c r="O32" s="3"/>
    </row>
    <row r="33" spans="1:15" ht="31.5" customHeight="1" x14ac:dyDescent="0.25">
      <c r="A33" s="94"/>
      <c r="B33" s="132" t="s">
        <v>143</v>
      </c>
      <c r="C33" s="132"/>
      <c r="D33" s="132"/>
      <c r="E33" s="132"/>
      <c r="F33" s="132"/>
      <c r="G33" s="132"/>
      <c r="H33" s="132"/>
      <c r="I33" s="132"/>
      <c r="J33" s="132"/>
      <c r="K33" s="132"/>
      <c r="L33" s="132"/>
      <c r="M33" s="132"/>
      <c r="N33" s="132"/>
      <c r="O33" s="94"/>
    </row>
    <row r="34" spans="1:15" ht="10.5" customHeight="1" x14ac:dyDescent="0.25">
      <c r="A34" s="3"/>
      <c r="B34" s="74"/>
      <c r="C34" s="74"/>
      <c r="D34" s="74"/>
      <c r="E34" s="74"/>
      <c r="F34" s="75"/>
      <c r="G34" s="75"/>
      <c r="H34" s="75"/>
      <c r="I34" s="75"/>
      <c r="J34" s="75"/>
      <c r="K34" s="75"/>
      <c r="L34" s="75"/>
      <c r="M34" s="75"/>
      <c r="N34" s="75"/>
      <c r="O34" s="3"/>
    </row>
    <row r="35" spans="1:15" ht="51" customHeight="1" x14ac:dyDescent="0.25">
      <c r="A35" s="3"/>
      <c r="B35" s="132" t="s">
        <v>144</v>
      </c>
      <c r="C35" s="132"/>
      <c r="D35" s="132"/>
      <c r="E35" s="132"/>
      <c r="F35" s="132"/>
      <c r="G35" s="132"/>
      <c r="H35" s="132"/>
      <c r="I35" s="132"/>
      <c r="J35" s="132"/>
      <c r="K35" s="132"/>
      <c r="L35" s="132"/>
      <c r="M35" s="132"/>
      <c r="N35" s="132"/>
      <c r="O35" s="3"/>
    </row>
    <row r="36" spans="1:15" ht="10.5" customHeight="1" x14ac:dyDescent="0.25">
      <c r="A36" s="3"/>
      <c r="B36" s="74"/>
      <c r="C36" s="74"/>
      <c r="D36" s="74"/>
      <c r="E36" s="74"/>
      <c r="F36" s="75"/>
      <c r="G36" s="75"/>
      <c r="H36" s="75"/>
      <c r="I36" s="75"/>
      <c r="J36" s="75"/>
      <c r="K36" s="75"/>
      <c r="L36" s="75"/>
      <c r="M36" s="75"/>
      <c r="N36" s="75"/>
      <c r="O36" s="3"/>
    </row>
    <row r="37" spans="1:15" ht="35.25" customHeight="1" x14ac:dyDescent="0.25">
      <c r="A37" s="3"/>
      <c r="B37" s="133" t="s">
        <v>145</v>
      </c>
      <c r="C37" s="133"/>
      <c r="D37" s="133"/>
      <c r="E37" s="133"/>
      <c r="F37" s="133"/>
      <c r="G37" s="133"/>
      <c r="H37" s="133"/>
      <c r="I37" s="133"/>
      <c r="J37" s="133"/>
      <c r="K37" s="133"/>
      <c r="L37" s="133"/>
      <c r="M37" s="133"/>
      <c r="N37" s="133"/>
      <c r="O37" s="3"/>
    </row>
    <row r="38" spans="1:15" ht="27" customHeight="1" x14ac:dyDescent="0.25">
      <c r="A38" s="3"/>
      <c r="B38" s="3"/>
      <c r="C38" s="3"/>
      <c r="D38" s="3"/>
      <c r="E38" s="3"/>
      <c r="F38" s="3"/>
      <c r="G38" s="3"/>
      <c r="H38" s="3"/>
      <c r="I38" s="3"/>
      <c r="J38" s="3"/>
      <c r="K38" s="3"/>
      <c r="L38" s="3"/>
      <c r="M38" s="3"/>
      <c r="N38" s="3"/>
      <c r="O38" s="3"/>
    </row>
    <row r="39" spans="1:15" ht="23.25" customHeight="1" x14ac:dyDescent="0.25">
      <c r="A39" s="3"/>
      <c r="B39" s="124" t="s">
        <v>5</v>
      </c>
      <c r="C39" s="124"/>
      <c r="D39" s="125"/>
      <c r="E39" s="126"/>
      <c r="F39" s="126"/>
      <c r="G39" s="126"/>
      <c r="H39" s="126"/>
      <c r="I39" s="127"/>
      <c r="J39" s="3"/>
      <c r="K39" s="21"/>
      <c r="L39" s="3"/>
      <c r="M39" s="3"/>
      <c r="N39" s="3"/>
      <c r="O39" s="3"/>
    </row>
    <row r="40" spans="1:15" x14ac:dyDescent="0.25">
      <c r="A40" s="3"/>
      <c r="B40" s="3"/>
      <c r="C40" s="9"/>
      <c r="D40" s="7"/>
      <c r="E40" s="3"/>
      <c r="F40" s="3"/>
      <c r="G40" s="3"/>
      <c r="H40" s="3"/>
      <c r="I40" s="3"/>
      <c r="J40" s="3"/>
      <c r="K40" s="3"/>
      <c r="L40" s="3"/>
      <c r="M40" s="3"/>
      <c r="N40" s="3"/>
      <c r="O40" s="3"/>
    </row>
    <row r="41" spans="1:15" ht="23.25" customHeight="1" x14ac:dyDescent="0.25">
      <c r="A41" s="3"/>
      <c r="B41" s="128" t="s">
        <v>180</v>
      </c>
      <c r="C41" s="128"/>
      <c r="D41" s="129"/>
      <c r="E41" s="130"/>
      <c r="F41" s="130"/>
      <c r="G41" s="130"/>
      <c r="H41" s="130"/>
      <c r="I41" s="131"/>
      <c r="J41" s="93"/>
      <c r="K41" s="3"/>
      <c r="L41" s="3"/>
      <c r="M41" s="3"/>
      <c r="N41" s="3"/>
      <c r="O41" s="3"/>
    </row>
    <row r="42" spans="1:15" x14ac:dyDescent="0.25">
      <c r="A42" s="3"/>
      <c r="B42" s="3"/>
      <c r="C42" s="3"/>
      <c r="D42" s="3"/>
      <c r="E42" s="3"/>
      <c r="F42" s="3"/>
      <c r="G42" s="3"/>
      <c r="H42" s="3"/>
      <c r="I42" s="3"/>
      <c r="J42" s="3"/>
      <c r="K42" s="3"/>
      <c r="L42" s="3"/>
      <c r="M42" s="3"/>
      <c r="N42" s="3"/>
      <c r="O42" s="3"/>
    </row>
    <row r="43" spans="1:15" ht="24.95" customHeight="1" x14ac:dyDescent="0.25">
      <c r="A43" s="3"/>
      <c r="B43" s="3"/>
      <c r="C43" s="3"/>
      <c r="D43" s="3"/>
      <c r="E43" s="3"/>
      <c r="F43" s="3"/>
      <c r="G43" s="3"/>
      <c r="H43" s="3"/>
      <c r="I43" s="3"/>
      <c r="J43" s="3"/>
      <c r="K43" s="3"/>
      <c r="L43" s="3"/>
      <c r="M43" s="3"/>
      <c r="N43" s="3"/>
      <c r="O43" s="3"/>
    </row>
    <row r="44" spans="1:15" s="3" customFormat="1" ht="20.25" x14ac:dyDescent="0.25">
      <c r="B44" s="149" t="s">
        <v>177</v>
      </c>
      <c r="C44" s="149"/>
      <c r="D44" s="149"/>
      <c r="E44" s="149"/>
      <c r="F44" s="149"/>
      <c r="G44" s="149"/>
      <c r="H44" s="149"/>
      <c r="I44" s="149"/>
      <c r="J44" s="149"/>
      <c r="K44" s="149"/>
      <c r="L44" s="149"/>
    </row>
    <row r="45" spans="1:15" x14ac:dyDescent="0.25">
      <c r="A45" s="3"/>
      <c r="B45" s="3"/>
      <c r="C45" s="3"/>
      <c r="D45" s="3"/>
      <c r="E45" s="7"/>
      <c r="F45" s="3"/>
      <c r="G45" s="3"/>
      <c r="H45" s="3"/>
      <c r="I45" s="3"/>
      <c r="J45" s="3"/>
      <c r="K45" s="3"/>
      <c r="L45" s="3"/>
      <c r="M45" s="3"/>
      <c r="N45" s="3"/>
      <c r="O45" s="3"/>
    </row>
    <row r="46" spans="1:15" s="3" customFormat="1" x14ac:dyDescent="0.25">
      <c r="B46" s="141" t="s">
        <v>295</v>
      </c>
      <c r="C46" s="141"/>
      <c r="D46" s="141"/>
      <c r="E46" s="141"/>
      <c r="F46" s="141"/>
      <c r="G46" s="141"/>
      <c r="H46" s="141"/>
      <c r="I46" s="141"/>
      <c r="J46" s="141"/>
      <c r="K46" s="141"/>
      <c r="L46" s="141"/>
      <c r="M46" s="141"/>
      <c r="N46" s="141"/>
    </row>
    <row r="47" spans="1:15" s="3" customFormat="1" ht="15" customHeight="1" x14ac:dyDescent="0.25">
      <c r="B47" s="150" t="s">
        <v>148</v>
      </c>
      <c r="C47" s="150"/>
      <c r="D47" s="150"/>
    </row>
    <row r="48" spans="1:15" ht="24.95" customHeight="1" x14ac:dyDescent="0.25">
      <c r="A48" s="3"/>
      <c r="B48" s="3"/>
      <c r="C48" s="3"/>
      <c r="D48" s="3"/>
      <c r="E48" s="3"/>
      <c r="F48" s="3"/>
      <c r="G48" s="3"/>
      <c r="H48" s="3"/>
      <c r="I48" s="3"/>
      <c r="J48" s="3"/>
      <c r="K48" s="3"/>
      <c r="L48" s="3"/>
      <c r="M48" s="3"/>
      <c r="N48" s="3"/>
      <c r="O48" s="3"/>
    </row>
    <row r="49" spans="1:15" s="3" customFormat="1" ht="15" customHeight="1" x14ac:dyDescent="0.25">
      <c r="B49" s="149" t="s">
        <v>149</v>
      </c>
      <c r="C49" s="149"/>
      <c r="D49" s="149"/>
      <c r="E49" s="149"/>
      <c r="F49" s="149"/>
      <c r="G49" s="149"/>
      <c r="H49" s="149"/>
      <c r="I49" s="149"/>
      <c r="J49" s="149"/>
      <c r="K49" s="149"/>
      <c r="L49" s="149"/>
    </row>
    <row r="50" spans="1:15" x14ac:dyDescent="0.25">
      <c r="A50" s="3"/>
      <c r="B50" s="3"/>
      <c r="C50" s="3"/>
      <c r="D50" s="3"/>
      <c r="E50" s="7"/>
      <c r="F50" s="3"/>
      <c r="G50" s="3"/>
      <c r="H50" s="3"/>
      <c r="I50" s="3"/>
      <c r="J50" s="3"/>
      <c r="K50" s="3"/>
      <c r="L50" s="3"/>
      <c r="M50" s="3"/>
      <c r="N50" s="3"/>
      <c r="O50" s="3"/>
    </row>
    <row r="51" spans="1:15" s="3" customFormat="1" ht="15" customHeight="1" x14ac:dyDescent="0.25">
      <c r="B51" s="40" t="s">
        <v>296</v>
      </c>
      <c r="C51" s="41"/>
      <c r="D51" s="41"/>
      <c r="E51" s="41"/>
      <c r="F51" s="42"/>
      <c r="G51" s="41"/>
      <c r="H51" s="119"/>
      <c r="I51" s="119"/>
      <c r="J51" s="43"/>
      <c r="L51" s="41"/>
    </row>
    <row r="52" spans="1:15" s="3" customFormat="1" ht="15" customHeight="1" x14ac:dyDescent="0.25">
      <c r="B52" s="119" t="s">
        <v>148</v>
      </c>
    </row>
    <row r="53" spans="1:15" s="3" customFormat="1" ht="15" customHeight="1" x14ac:dyDescent="0.25">
      <c r="B53" s="119"/>
    </row>
    <row r="54" spans="1:15" s="3" customFormat="1" ht="15" customHeight="1" x14ac:dyDescent="0.25"/>
    <row r="1048560" hidden="1" x14ac:dyDescent="0.25"/>
    <row r="1048561" hidden="1" x14ac:dyDescent="0.25"/>
  </sheetData>
  <sheetProtection algorithmName="SHA-512" hashValue="dEIAFBOAoentcyK7aijKDEk/PrSqUJsr0fCDxI5BQjPKEGMjzfMSi+QI7gr3fmF6rSk4jvBYIMzo8f09R8PXrg==" saltValue="e3p1TQbElW+EzbBYDBnbOQ==" spinCount="100000" sheet="1" formatRows="0"/>
  <mergeCells count="32">
    <mergeCell ref="B44:L44"/>
    <mergeCell ref="B49:L49"/>
    <mergeCell ref="B46:N46"/>
    <mergeCell ref="B47:D47"/>
    <mergeCell ref="B14:G14"/>
    <mergeCell ref="H14:N14"/>
    <mergeCell ref="B15:G15"/>
    <mergeCell ref="H15:N15"/>
    <mergeCell ref="B16:G16"/>
    <mergeCell ref="H16:N16"/>
    <mergeCell ref="B17:G17"/>
    <mergeCell ref="H17:N17"/>
    <mergeCell ref="B19:N19"/>
    <mergeCell ref="B22:G22"/>
    <mergeCell ref="H22:N22"/>
    <mergeCell ref="B21:G21"/>
    <mergeCell ref="B6:N6"/>
    <mergeCell ref="B8:N8"/>
    <mergeCell ref="B9:E9"/>
    <mergeCell ref="B13:G13"/>
    <mergeCell ref="H13:N13"/>
    <mergeCell ref="H21:N21"/>
    <mergeCell ref="B39:C39"/>
    <mergeCell ref="D39:I39"/>
    <mergeCell ref="B41:C41"/>
    <mergeCell ref="D41:I41"/>
    <mergeCell ref="B33:N33"/>
    <mergeCell ref="B35:N35"/>
    <mergeCell ref="B37:N37"/>
    <mergeCell ref="B23:G23"/>
    <mergeCell ref="H23:N23"/>
    <mergeCell ref="D29:N29"/>
  </mergeCells>
  <hyperlinks>
    <hyperlink ref="B47" r:id="rId1" xr:uid="{28742ABE-004F-4E55-824F-91A9FE92D335}"/>
    <hyperlink ref="D29:N29" r:id="rId2" display="https://www.eeq.ca/wp-content/uploads/EEQ_GuideBonus_FR_V2022-00_F.pdf" xr:uid="{6E18289C-D917-46E6-AF10-0D2B836D0704}"/>
    <hyperlink ref="B52" r:id="rId3" display="mailto:bonusecoconception@eeq.ca" xr:uid="{F8563779-40CB-4361-9595-62EC6B0434E5}"/>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2">
        <x14:dataValidation type="list" showInputMessage="1" showErrorMessage="1" xr:uid="{F2F8DC8B-D9C1-477A-BE1F-2C7D11A79BBC}">
          <x14:formula1>
            <xm:f>Listes!$B$1:$B$3</xm:f>
          </x14:formula1>
          <xm:sqref>H22</xm:sqref>
        </x14:dataValidation>
        <x14:dataValidation type="list" showInputMessage="1" showErrorMessage="1" xr:uid="{59A25A0C-96C0-4DA6-89C1-BDDC157819D3}">
          <x14:formula1>
            <xm:f>Listes!$C$1:$C$3</xm:f>
          </x14:formula1>
          <xm:sqref>H21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C2413-5489-4626-8EC4-0C0537B3C8A8}">
  <sheetPr>
    <tabColor rgb="FFE2EDD0"/>
  </sheetPr>
  <dimension ref="A1:O66"/>
  <sheetViews>
    <sheetView zoomScaleNormal="100" workbookViewId="0"/>
  </sheetViews>
  <sheetFormatPr baseColWidth="10" defaultColWidth="0" defaultRowHeight="15" zeroHeight="1" x14ac:dyDescent="0.25"/>
  <cols>
    <col min="1" max="1" width="4.42578125" style="3" customWidth="1"/>
    <col min="2" max="2" width="10.5703125" customWidth="1"/>
    <col min="3" max="7" width="11.42578125" customWidth="1"/>
    <col min="8" max="8" width="8.85546875" customWidth="1"/>
    <col min="9" max="9" width="3.5703125" customWidth="1"/>
    <col min="10" max="10" width="5.7109375" hidden="1" customWidth="1"/>
    <col min="11" max="11" width="8.28515625" customWidth="1"/>
    <col min="12" max="12" width="2.5703125" customWidth="1"/>
    <col min="13" max="13" width="10.5703125" customWidth="1"/>
    <col min="14" max="14" width="9.28515625" customWidth="1"/>
    <col min="15" max="15" width="4.42578125" customWidth="1"/>
    <col min="16" max="16384" width="11.42578125" hidden="1"/>
  </cols>
  <sheetData>
    <row r="1" spans="2:15" x14ac:dyDescent="0.25">
      <c r="B1" s="3"/>
      <c r="C1" s="3"/>
      <c r="D1" s="3"/>
      <c r="E1" s="3"/>
      <c r="F1" s="3"/>
      <c r="G1" s="3"/>
      <c r="H1" s="3"/>
      <c r="I1" s="3"/>
      <c r="J1" s="3"/>
      <c r="K1" s="3"/>
      <c r="L1" s="3"/>
      <c r="M1" s="3"/>
      <c r="N1" s="3"/>
      <c r="O1" s="3"/>
    </row>
    <row r="2" spans="2:15" x14ac:dyDescent="0.25">
      <c r="B2" s="3"/>
      <c r="C2" s="3"/>
      <c r="D2" s="3"/>
      <c r="E2" s="3"/>
      <c r="F2" s="3"/>
      <c r="G2" s="40" t="s">
        <v>0</v>
      </c>
      <c r="H2" s="3"/>
      <c r="I2" s="3"/>
      <c r="J2" s="3"/>
      <c r="K2" s="3"/>
      <c r="L2" s="3"/>
      <c r="M2" s="3"/>
      <c r="N2" s="3"/>
      <c r="O2" s="3"/>
    </row>
    <row r="3" spans="2:15" x14ac:dyDescent="0.25">
      <c r="B3" s="3"/>
      <c r="C3" s="3"/>
      <c r="D3" s="3"/>
      <c r="E3" s="3"/>
      <c r="F3" s="3"/>
      <c r="G3" s="3"/>
      <c r="H3" s="3"/>
      <c r="I3" s="3"/>
      <c r="J3" s="3"/>
      <c r="K3" s="3"/>
      <c r="L3" s="3"/>
      <c r="M3" s="3"/>
      <c r="N3" s="3"/>
      <c r="O3" s="3"/>
    </row>
    <row r="4" spans="2:15" x14ac:dyDescent="0.25">
      <c r="B4" s="3"/>
      <c r="C4" s="3"/>
      <c r="D4" s="3"/>
      <c r="E4" s="3"/>
      <c r="F4" s="3"/>
      <c r="G4" s="3"/>
      <c r="H4" s="3"/>
      <c r="I4" s="3"/>
      <c r="J4" s="3"/>
      <c r="K4" s="3"/>
      <c r="L4" s="3"/>
      <c r="M4" s="3"/>
      <c r="N4" s="3"/>
      <c r="O4" s="3"/>
    </row>
    <row r="5" spans="2:15" x14ac:dyDescent="0.25">
      <c r="B5" s="3"/>
      <c r="C5" s="3"/>
      <c r="D5" s="3"/>
      <c r="E5" s="3"/>
      <c r="F5" s="3"/>
      <c r="G5" s="3"/>
      <c r="H5" s="3"/>
      <c r="I5" s="3"/>
      <c r="J5" s="3"/>
      <c r="K5" s="3"/>
      <c r="L5" s="3"/>
      <c r="M5" s="3"/>
      <c r="N5" s="3"/>
      <c r="O5" s="3"/>
    </row>
    <row r="6" spans="2:15" ht="26.25" x14ac:dyDescent="0.25">
      <c r="B6" s="140" t="s">
        <v>207</v>
      </c>
      <c r="C6" s="140"/>
      <c r="D6" s="140"/>
      <c r="E6" s="140"/>
      <c r="F6" s="140"/>
      <c r="G6" s="140"/>
      <c r="H6" s="140"/>
      <c r="I6" s="140"/>
      <c r="J6" s="140"/>
      <c r="K6" s="140"/>
      <c r="L6" s="140"/>
      <c r="M6" s="140"/>
      <c r="N6" s="140"/>
      <c r="O6" s="3"/>
    </row>
    <row r="7" spans="2:15" x14ac:dyDescent="0.25">
      <c r="B7" s="3"/>
      <c r="C7" s="3"/>
      <c r="D7" s="3"/>
      <c r="E7" s="7"/>
      <c r="F7" s="3"/>
      <c r="G7" s="3"/>
      <c r="H7" s="3"/>
      <c r="I7" s="3"/>
      <c r="J7" s="3"/>
      <c r="K7" s="3"/>
      <c r="L7" s="3"/>
      <c r="M7" s="3"/>
      <c r="N7" s="3"/>
      <c r="O7" s="3"/>
    </row>
    <row r="8" spans="2:15" ht="135" customHeight="1" x14ac:dyDescent="0.25">
      <c r="B8" s="141" t="s">
        <v>292</v>
      </c>
      <c r="C8" s="141"/>
      <c r="D8" s="141"/>
      <c r="E8" s="141"/>
      <c r="F8" s="141"/>
      <c r="G8" s="141"/>
      <c r="H8" s="141"/>
      <c r="I8" s="141"/>
      <c r="J8" s="141"/>
      <c r="K8" s="141"/>
      <c r="L8" s="141"/>
      <c r="M8" s="141"/>
      <c r="N8" s="141"/>
      <c r="O8" s="3"/>
    </row>
    <row r="9" spans="2:15" ht="15" customHeight="1" x14ac:dyDescent="0.25">
      <c r="B9" s="192" t="s">
        <v>247</v>
      </c>
      <c r="C9" s="192"/>
      <c r="D9" s="192"/>
      <c r="E9" s="192"/>
      <c r="F9" s="192"/>
      <c r="G9" s="192"/>
      <c r="H9" s="192"/>
      <c r="I9" s="192"/>
      <c r="J9" s="71"/>
      <c r="K9" s="71"/>
      <c r="L9" s="71"/>
      <c r="M9" s="71"/>
      <c r="N9" s="71"/>
      <c r="O9" s="3"/>
    </row>
    <row r="10" spans="2:15" ht="21.75" customHeight="1" x14ac:dyDescent="0.25">
      <c r="B10" s="3"/>
      <c r="C10" s="5"/>
      <c r="D10" s="3"/>
      <c r="E10" s="3"/>
      <c r="F10" s="3"/>
      <c r="G10" s="3"/>
      <c r="H10" s="3"/>
      <c r="I10" s="3"/>
      <c r="J10" s="3"/>
      <c r="K10" s="3"/>
      <c r="L10" s="3"/>
      <c r="M10" s="3"/>
      <c r="N10" s="3"/>
      <c r="O10" s="3"/>
    </row>
    <row r="11" spans="2:15" ht="12.95" customHeight="1" x14ac:dyDescent="0.25">
      <c r="B11" s="3"/>
      <c r="C11" s="57"/>
      <c r="D11" s="54"/>
      <c r="E11" s="54"/>
      <c r="F11" s="54"/>
      <c r="G11" s="54"/>
      <c r="H11" s="54"/>
      <c r="I11" s="54"/>
      <c r="J11" s="54"/>
      <c r="K11" s="54"/>
      <c r="M11" s="3"/>
      <c r="N11" s="3"/>
      <c r="O11" s="3"/>
    </row>
    <row r="12" spans="2:15" ht="18" x14ac:dyDescent="0.25">
      <c r="B12" s="3"/>
      <c r="C12" s="70" t="s">
        <v>191</v>
      </c>
      <c r="D12" s="54"/>
      <c r="E12" s="54"/>
      <c r="F12" s="54"/>
      <c r="G12" s="54"/>
      <c r="H12" s="54"/>
      <c r="I12" s="54"/>
      <c r="J12" s="54"/>
      <c r="K12" s="54"/>
      <c r="M12" s="3"/>
      <c r="N12" s="3"/>
      <c r="O12" s="3"/>
    </row>
    <row r="13" spans="2:15" x14ac:dyDescent="0.25">
      <c r="B13" s="3"/>
      <c r="C13" s="62" t="s">
        <v>204</v>
      </c>
      <c r="D13" s="54"/>
      <c r="E13" s="54"/>
      <c r="F13" s="54"/>
      <c r="G13" s="54"/>
      <c r="H13" s="54"/>
      <c r="I13" s="54"/>
      <c r="J13" s="95" t="b">
        <v>0</v>
      </c>
      <c r="K13" s="54">
        <f>IF(OR(J13=TRUE,J14=TRUE),20,0)</f>
        <v>0</v>
      </c>
      <c r="L13" t="s">
        <v>195</v>
      </c>
      <c r="M13" s="3"/>
      <c r="N13" s="3"/>
      <c r="O13" s="3"/>
    </row>
    <row r="14" spans="2:15" x14ac:dyDescent="0.25">
      <c r="B14" s="3"/>
      <c r="C14" s="62" t="s">
        <v>205</v>
      </c>
      <c r="D14" s="54"/>
      <c r="E14" s="54"/>
      <c r="F14" s="54"/>
      <c r="G14" s="54"/>
      <c r="H14" s="54"/>
      <c r="I14" s="54"/>
      <c r="J14" s="95" t="b">
        <v>0</v>
      </c>
      <c r="K14" s="54"/>
      <c r="M14" s="3"/>
      <c r="N14" s="3"/>
      <c r="O14" s="3"/>
    </row>
    <row r="15" spans="2:15" ht="12.95" customHeight="1" x14ac:dyDescent="0.25">
      <c r="B15" s="3"/>
      <c r="C15" s="57"/>
      <c r="D15" s="54"/>
      <c r="E15" s="54"/>
      <c r="F15" s="54"/>
      <c r="G15" s="54"/>
      <c r="H15" s="54"/>
      <c r="I15" s="54"/>
      <c r="J15" s="54"/>
      <c r="K15" s="54"/>
      <c r="M15" s="3"/>
      <c r="N15" s="3"/>
      <c r="O15" s="3"/>
    </row>
    <row r="16" spans="2:15" ht="21.75" customHeight="1" x14ac:dyDescent="0.25">
      <c r="B16" s="3"/>
      <c r="C16" s="5"/>
      <c r="D16" s="3"/>
      <c r="E16" s="3"/>
      <c r="F16" s="3"/>
      <c r="G16" s="3"/>
      <c r="H16" s="3"/>
      <c r="I16" s="3"/>
      <c r="J16" s="3"/>
      <c r="K16" s="3"/>
      <c r="L16" s="3"/>
      <c r="M16" s="3"/>
      <c r="N16" s="3"/>
      <c r="O16" s="3"/>
    </row>
    <row r="17" spans="2:15" ht="12.95" customHeight="1" x14ac:dyDescent="0.25">
      <c r="B17" s="3"/>
      <c r="C17" s="58"/>
      <c r="D17" s="53"/>
      <c r="E17" s="53"/>
      <c r="F17" s="53"/>
      <c r="G17" s="53"/>
      <c r="H17" s="53"/>
      <c r="I17" s="53"/>
      <c r="K17" s="53"/>
      <c r="L17" s="53"/>
      <c r="M17" s="3"/>
      <c r="N17" s="3"/>
      <c r="O17" s="3"/>
    </row>
    <row r="18" spans="2:15" ht="18" x14ac:dyDescent="0.25">
      <c r="B18" s="3"/>
      <c r="C18" s="69" t="s">
        <v>192</v>
      </c>
      <c r="D18" s="53"/>
      <c r="E18" s="53"/>
      <c r="F18" s="53"/>
      <c r="G18" s="53"/>
      <c r="H18" s="53"/>
      <c r="I18" s="53"/>
      <c r="K18" s="53"/>
      <c r="L18" s="53"/>
      <c r="M18" s="3"/>
      <c r="N18" s="3"/>
      <c r="O18" s="3"/>
    </row>
    <row r="19" spans="2:15" x14ac:dyDescent="0.25">
      <c r="B19" s="3"/>
      <c r="C19" s="63" t="s">
        <v>202</v>
      </c>
      <c r="D19" s="53"/>
      <c r="E19" s="53"/>
      <c r="F19" s="53"/>
      <c r="G19" s="53"/>
      <c r="H19" s="53"/>
      <c r="I19" s="53"/>
      <c r="J19" s="96" t="b">
        <v>0</v>
      </c>
      <c r="K19" s="53">
        <f>IF(OR(J19=TRUE,J20=TRUE),20,0)</f>
        <v>0</v>
      </c>
      <c r="L19" s="53" t="s">
        <v>195</v>
      </c>
      <c r="M19" s="3"/>
      <c r="N19" s="3"/>
      <c r="O19" s="3"/>
    </row>
    <row r="20" spans="2:15" x14ac:dyDescent="0.25">
      <c r="B20" s="3"/>
      <c r="C20" s="63" t="s">
        <v>203</v>
      </c>
      <c r="D20" s="53"/>
      <c r="E20" s="53"/>
      <c r="F20" s="53"/>
      <c r="G20" s="53"/>
      <c r="H20" s="53"/>
      <c r="I20" s="53"/>
      <c r="J20" s="96" t="b">
        <v>0</v>
      </c>
      <c r="K20" s="53"/>
      <c r="L20" s="53"/>
      <c r="M20" s="3"/>
      <c r="N20" s="3"/>
      <c r="O20" s="3"/>
    </row>
    <row r="21" spans="2:15" ht="12.95" customHeight="1" x14ac:dyDescent="0.25">
      <c r="B21" s="3"/>
      <c r="C21" s="58"/>
      <c r="D21" s="53"/>
      <c r="E21" s="53"/>
      <c r="F21" s="53"/>
      <c r="G21" s="53"/>
      <c r="H21" s="53"/>
      <c r="I21" s="53"/>
      <c r="K21" s="53"/>
      <c r="L21" s="53"/>
      <c r="M21" s="3"/>
      <c r="N21" s="3"/>
      <c r="O21" s="3"/>
    </row>
    <row r="22" spans="2:15" ht="22.5" customHeight="1" x14ac:dyDescent="0.25">
      <c r="B22" s="3"/>
      <c r="C22" s="5"/>
      <c r="D22" s="3"/>
      <c r="E22" s="3"/>
      <c r="F22" s="3"/>
      <c r="G22" s="3"/>
      <c r="H22" s="3"/>
      <c r="I22" s="3"/>
      <c r="J22" s="3"/>
      <c r="K22" s="3"/>
      <c r="L22" s="3"/>
      <c r="M22" s="3"/>
      <c r="N22" s="3"/>
      <c r="O22" s="3"/>
    </row>
    <row r="23" spans="2:15" ht="5.45" customHeight="1" x14ac:dyDescent="0.25">
      <c r="B23" s="3"/>
      <c r="C23" s="59"/>
      <c r="D23" s="59"/>
      <c r="E23" s="59"/>
      <c r="F23" s="59"/>
      <c r="G23" s="59"/>
      <c r="H23" s="59"/>
      <c r="I23" s="59"/>
      <c r="K23" s="59"/>
      <c r="L23" s="59"/>
      <c r="M23" s="3"/>
      <c r="N23" s="3"/>
      <c r="O23" s="3"/>
    </row>
    <row r="24" spans="2:15" ht="18" x14ac:dyDescent="0.25">
      <c r="B24" s="3"/>
      <c r="C24" s="68" t="s">
        <v>15</v>
      </c>
      <c r="D24" s="52"/>
      <c r="E24" s="52"/>
      <c r="F24" s="52"/>
      <c r="G24" s="52"/>
      <c r="H24" s="52"/>
      <c r="I24" s="52"/>
      <c r="K24" s="59"/>
      <c r="L24" s="59"/>
      <c r="M24" s="3"/>
      <c r="N24" s="3"/>
      <c r="O24" s="3"/>
    </row>
    <row r="25" spans="2:15" x14ac:dyDescent="0.25">
      <c r="B25" s="3"/>
      <c r="C25" s="64" t="s">
        <v>199</v>
      </c>
      <c r="D25" s="52"/>
      <c r="E25" s="52"/>
      <c r="F25" s="52"/>
      <c r="G25" s="52"/>
      <c r="H25" s="52"/>
      <c r="I25" s="52"/>
      <c r="J25" s="96" t="b">
        <v>0</v>
      </c>
      <c r="K25" s="59">
        <f>IF(OR(J25=TRUE,J26=TRUE,J27=TRUE),20,0)</f>
        <v>0</v>
      </c>
      <c r="L25" s="59" t="s">
        <v>195</v>
      </c>
      <c r="M25" s="3"/>
      <c r="N25" s="3"/>
      <c r="O25" s="3"/>
    </row>
    <row r="26" spans="2:15" x14ac:dyDescent="0.25">
      <c r="B26" s="3"/>
      <c r="C26" s="64" t="s">
        <v>200</v>
      </c>
      <c r="D26" s="52"/>
      <c r="E26" s="52"/>
      <c r="F26" s="52"/>
      <c r="G26" s="52"/>
      <c r="H26" s="52"/>
      <c r="I26" s="52"/>
      <c r="J26" s="96" t="b">
        <v>0</v>
      </c>
      <c r="K26" s="59"/>
      <c r="L26" s="59"/>
      <c r="M26" s="3"/>
      <c r="N26" s="3"/>
      <c r="O26" s="3"/>
    </row>
    <row r="27" spans="2:15" x14ac:dyDescent="0.25">
      <c r="B27" s="3"/>
      <c r="C27" s="64" t="s">
        <v>201</v>
      </c>
      <c r="D27" s="52"/>
      <c r="E27" s="52"/>
      <c r="F27" s="52"/>
      <c r="G27" s="52"/>
      <c r="H27" s="52"/>
      <c r="I27" s="52"/>
      <c r="J27" s="96" t="b">
        <v>0</v>
      </c>
      <c r="K27" s="59"/>
      <c r="L27" s="59"/>
      <c r="M27" s="3"/>
      <c r="N27" s="3"/>
      <c r="O27" s="3"/>
    </row>
    <row r="28" spans="2:15" ht="5.45" customHeight="1" x14ac:dyDescent="0.25">
      <c r="B28" s="3"/>
      <c r="C28" s="59"/>
      <c r="D28" s="52"/>
      <c r="E28" s="52"/>
      <c r="F28" s="52"/>
      <c r="G28" s="52"/>
      <c r="H28" s="52"/>
      <c r="I28" s="52"/>
      <c r="K28" s="59"/>
      <c r="L28" s="59"/>
      <c r="M28" s="3"/>
      <c r="N28" s="3"/>
      <c r="O28" s="3"/>
    </row>
    <row r="29" spans="2:15" ht="22.5" customHeight="1" x14ac:dyDescent="0.25">
      <c r="B29" s="3"/>
      <c r="C29" s="5"/>
      <c r="D29" s="3"/>
      <c r="E29" s="3"/>
      <c r="F29" s="3"/>
      <c r="G29" s="3"/>
      <c r="H29" s="3"/>
      <c r="I29" s="3"/>
      <c r="J29" s="3"/>
      <c r="K29" s="3"/>
      <c r="M29" s="3"/>
      <c r="N29" s="3"/>
      <c r="O29" s="3"/>
    </row>
    <row r="30" spans="2:15" ht="5.45" customHeight="1" x14ac:dyDescent="0.25">
      <c r="B30" s="3"/>
      <c r="C30" s="60"/>
      <c r="D30" s="60"/>
      <c r="E30" s="60"/>
      <c r="F30" s="60"/>
      <c r="G30" s="60"/>
      <c r="H30" s="60"/>
      <c r="I30" s="60"/>
      <c r="K30" s="55"/>
      <c r="L30" s="55"/>
      <c r="M30" s="3"/>
      <c r="N30" s="3"/>
      <c r="O30" s="3"/>
    </row>
    <row r="31" spans="2:15" ht="18" x14ac:dyDescent="0.25">
      <c r="B31" s="3"/>
      <c r="C31" s="66" t="s">
        <v>193</v>
      </c>
      <c r="D31" s="55"/>
      <c r="E31" s="55"/>
      <c r="F31" s="55"/>
      <c r="G31" s="55"/>
      <c r="H31" s="55"/>
      <c r="I31" s="55"/>
      <c r="K31" s="55"/>
      <c r="L31" s="55"/>
      <c r="M31" s="3"/>
      <c r="N31" s="3"/>
      <c r="O31" s="3"/>
    </row>
    <row r="32" spans="2:15" x14ac:dyDescent="0.25">
      <c r="B32" s="3"/>
      <c r="C32" s="65" t="s">
        <v>196</v>
      </c>
      <c r="D32" s="55"/>
      <c r="E32" s="55"/>
      <c r="F32" s="55"/>
      <c r="G32" s="55"/>
      <c r="H32" s="55"/>
      <c r="I32" s="55"/>
      <c r="J32" s="96" t="b">
        <v>0</v>
      </c>
      <c r="K32" s="55">
        <f>IF(OR(J32=TRUE,J33=TRUE,J34=TRUE),20,0)</f>
        <v>0</v>
      </c>
      <c r="L32" s="55" t="s">
        <v>195</v>
      </c>
      <c r="M32" s="3"/>
      <c r="N32" s="3"/>
      <c r="O32" s="3"/>
    </row>
    <row r="33" spans="2:15" x14ac:dyDescent="0.25">
      <c r="B33" s="3"/>
      <c r="C33" s="65" t="s">
        <v>197</v>
      </c>
      <c r="D33" s="55"/>
      <c r="E33" s="55"/>
      <c r="F33" s="55"/>
      <c r="G33" s="55"/>
      <c r="H33" s="55"/>
      <c r="I33" s="55"/>
      <c r="J33" s="96" t="b">
        <v>0</v>
      </c>
      <c r="K33" s="55"/>
      <c r="L33" s="55"/>
      <c r="M33" s="3"/>
      <c r="N33" s="3"/>
      <c r="O33" s="3"/>
    </row>
    <row r="34" spans="2:15" x14ac:dyDescent="0.25">
      <c r="B34" s="3"/>
      <c r="C34" s="65" t="s">
        <v>198</v>
      </c>
      <c r="D34" s="55"/>
      <c r="E34" s="55"/>
      <c r="F34" s="55"/>
      <c r="G34" s="55"/>
      <c r="H34" s="55"/>
      <c r="I34" s="55"/>
      <c r="J34" s="96" t="b">
        <v>0</v>
      </c>
      <c r="K34" s="55"/>
      <c r="L34" s="55"/>
      <c r="M34" s="3"/>
      <c r="N34" s="3"/>
      <c r="O34" s="3"/>
    </row>
    <row r="35" spans="2:15" ht="5.45" customHeight="1" x14ac:dyDescent="0.25">
      <c r="B35" s="3"/>
      <c r="C35" s="60"/>
      <c r="D35" s="55"/>
      <c r="E35" s="55"/>
      <c r="F35" s="55"/>
      <c r="G35" s="55"/>
      <c r="H35" s="55"/>
      <c r="I35" s="55"/>
      <c r="K35" s="55"/>
      <c r="L35" s="55"/>
      <c r="M35" s="3"/>
      <c r="N35" s="3"/>
      <c r="O35" s="3"/>
    </row>
    <row r="36" spans="2:15" ht="22.5" customHeight="1" x14ac:dyDescent="0.25">
      <c r="B36" s="3"/>
      <c r="C36" s="5"/>
      <c r="D36" s="3"/>
      <c r="E36" s="3"/>
      <c r="F36" s="3"/>
      <c r="G36" s="3"/>
      <c r="H36" s="3"/>
      <c r="I36" s="3"/>
      <c r="J36" s="3"/>
      <c r="K36" s="3"/>
      <c r="L36" s="3"/>
      <c r="M36" s="3"/>
      <c r="N36" s="3"/>
      <c r="O36" s="3"/>
    </row>
    <row r="37" spans="2:15" ht="27" customHeight="1" x14ac:dyDescent="0.25">
      <c r="B37" s="3"/>
      <c r="C37" s="61"/>
      <c r="D37" s="61"/>
      <c r="E37" s="61"/>
      <c r="F37" s="61"/>
      <c r="G37" s="61"/>
      <c r="H37" s="61"/>
      <c r="I37" s="61"/>
      <c r="K37" s="56"/>
      <c r="L37" s="56"/>
      <c r="M37" s="3"/>
      <c r="N37" s="3"/>
      <c r="O37" s="3"/>
    </row>
    <row r="38" spans="2:15" ht="18" x14ac:dyDescent="0.25">
      <c r="B38" s="3"/>
      <c r="C38" s="67" t="s">
        <v>194</v>
      </c>
      <c r="D38" s="56"/>
      <c r="E38" s="56"/>
      <c r="F38" s="56"/>
      <c r="G38" s="56"/>
      <c r="H38" s="56"/>
      <c r="I38" s="56"/>
      <c r="J38" s="96" t="b">
        <v>0</v>
      </c>
      <c r="K38" s="56">
        <f>IF(J38=TRUE,10,0)</f>
        <v>0</v>
      </c>
      <c r="L38" s="56" t="s">
        <v>195</v>
      </c>
      <c r="M38" s="3"/>
      <c r="N38" s="3"/>
      <c r="O38" s="3"/>
    </row>
    <row r="39" spans="2:15" ht="27" customHeight="1" x14ac:dyDescent="0.25">
      <c r="B39" s="3"/>
      <c r="C39" s="61"/>
      <c r="D39" s="56"/>
      <c r="E39" s="56"/>
      <c r="F39" s="56"/>
      <c r="G39" s="56"/>
      <c r="H39" s="56"/>
      <c r="I39" s="56"/>
      <c r="K39" s="56"/>
      <c r="L39" s="56"/>
      <c r="M39" s="3"/>
      <c r="N39" s="3"/>
      <c r="O39" s="3"/>
    </row>
    <row r="40" spans="2:15" ht="22.5" customHeight="1" x14ac:dyDescent="0.25">
      <c r="B40" s="3"/>
      <c r="C40" s="5"/>
      <c r="D40" s="3"/>
      <c r="E40" s="3"/>
      <c r="F40" s="3"/>
      <c r="G40" s="3"/>
      <c r="H40" s="3"/>
      <c r="I40" s="3"/>
      <c r="J40" s="3"/>
      <c r="K40" s="3"/>
      <c r="L40" s="3"/>
      <c r="M40" s="3"/>
      <c r="N40" s="3"/>
      <c r="O40" s="3"/>
    </row>
    <row r="41" spans="2:15" x14ac:dyDescent="0.25">
      <c r="B41" s="3"/>
      <c r="C41" s="3"/>
      <c r="D41" s="3"/>
      <c r="E41" s="3"/>
      <c r="F41" s="3"/>
      <c r="G41" s="3"/>
      <c r="H41" s="3"/>
      <c r="I41" s="3"/>
      <c r="J41" s="3"/>
      <c r="K41" s="3"/>
      <c r="L41" s="3"/>
      <c r="M41" s="3"/>
      <c r="N41" s="3"/>
      <c r="O41" s="3"/>
    </row>
    <row r="42" spans="2:15" x14ac:dyDescent="0.25">
      <c r="B42" s="3"/>
      <c r="C42" s="3"/>
      <c r="D42" s="3"/>
      <c r="E42" s="3"/>
      <c r="F42" s="3"/>
      <c r="G42" s="3"/>
      <c r="H42" s="3"/>
      <c r="I42" s="3"/>
      <c r="J42" s="3"/>
      <c r="K42" s="3"/>
      <c r="L42" s="3"/>
      <c r="M42" s="3"/>
      <c r="N42" s="3"/>
      <c r="O42" s="3"/>
    </row>
    <row r="43" spans="2:15" x14ac:dyDescent="0.25">
      <c r="B43" s="3"/>
      <c r="C43" s="3"/>
      <c r="D43" s="3"/>
      <c r="E43" s="3"/>
      <c r="F43" s="3"/>
      <c r="G43" s="3"/>
      <c r="H43" s="3"/>
      <c r="I43" s="3"/>
      <c r="J43" s="3"/>
      <c r="L43" s="3" t="s">
        <v>195</v>
      </c>
      <c r="M43" s="3"/>
      <c r="N43" s="3"/>
      <c r="O43" s="3"/>
    </row>
    <row r="44" spans="2:15" x14ac:dyDescent="0.25">
      <c r="B44" s="3"/>
      <c r="C44" s="3"/>
      <c r="D44" s="3"/>
      <c r="E44" s="3"/>
      <c r="F44" s="3"/>
      <c r="G44" s="3"/>
      <c r="H44" s="3"/>
      <c r="I44" s="3"/>
      <c r="J44" s="3"/>
      <c r="K44" s="3">
        <f>MIN(50,(SUM(K38,K32,K25,K19,K13)))</f>
        <v>0</v>
      </c>
      <c r="L44" s="3"/>
      <c r="M44" s="3"/>
      <c r="N44" s="3"/>
      <c r="O44" s="3"/>
    </row>
    <row r="45" spans="2:15" x14ac:dyDescent="0.25">
      <c r="B45" s="3"/>
      <c r="C45" s="3"/>
      <c r="D45" s="3"/>
      <c r="E45" s="3"/>
      <c r="F45" s="3"/>
      <c r="G45" s="3"/>
      <c r="H45" s="3"/>
      <c r="I45" s="3"/>
      <c r="J45" s="3"/>
      <c r="K45" s="3"/>
      <c r="L45" s="3"/>
      <c r="M45" s="3"/>
      <c r="N45" s="3"/>
      <c r="O45" s="3"/>
    </row>
    <row r="46" spans="2:15" x14ac:dyDescent="0.25">
      <c r="B46" s="3"/>
      <c r="C46" s="3"/>
      <c r="D46" s="3"/>
      <c r="E46" s="3"/>
      <c r="F46" s="3"/>
      <c r="G46" s="3"/>
      <c r="H46" s="3"/>
      <c r="I46" s="3"/>
      <c r="J46" s="3"/>
      <c r="K46" s="3"/>
      <c r="L46" s="3"/>
      <c r="M46" s="3"/>
      <c r="N46" s="3"/>
      <c r="O46" s="3"/>
    </row>
    <row r="47" spans="2:15" x14ac:dyDescent="0.25">
      <c r="B47" s="3"/>
      <c r="C47" s="3"/>
      <c r="D47" s="3"/>
      <c r="E47" s="3"/>
      <c r="F47" s="3"/>
      <c r="G47" s="3"/>
      <c r="H47" s="3"/>
      <c r="I47" s="3"/>
      <c r="J47" s="3"/>
      <c r="K47" s="3"/>
      <c r="L47" s="3"/>
      <c r="M47" s="3"/>
      <c r="N47" s="3"/>
      <c r="O47" s="3"/>
    </row>
    <row r="48" spans="2:15" ht="20.25" x14ac:dyDescent="0.25">
      <c r="B48" s="113" t="s">
        <v>261</v>
      </c>
      <c r="C48" s="3"/>
      <c r="D48" s="3"/>
      <c r="E48" s="3"/>
      <c r="F48" s="3"/>
      <c r="G48" s="3"/>
      <c r="H48" s="3"/>
      <c r="I48" s="3"/>
      <c r="J48" s="3"/>
      <c r="K48" s="3"/>
      <c r="L48" s="3"/>
      <c r="M48" s="3"/>
      <c r="N48" s="3"/>
      <c r="O48" s="3"/>
    </row>
    <row r="49" spans="1:15" ht="9.9499999999999993" customHeight="1" x14ac:dyDescent="0.25">
      <c r="B49" s="3"/>
      <c r="C49" s="3"/>
      <c r="D49" s="3"/>
      <c r="E49" s="7"/>
      <c r="F49" s="3"/>
      <c r="G49" s="3"/>
      <c r="H49" s="3"/>
      <c r="I49" s="3"/>
      <c r="J49" s="3"/>
      <c r="K49" s="3"/>
      <c r="L49" s="3"/>
      <c r="M49" s="3"/>
      <c r="N49" s="3"/>
      <c r="O49" s="3"/>
    </row>
    <row r="50" spans="1:15" ht="39.75" customHeight="1" x14ac:dyDescent="0.25">
      <c r="B50" s="163" t="s">
        <v>291</v>
      </c>
      <c r="C50" s="163"/>
      <c r="D50" s="163"/>
      <c r="E50" s="163"/>
      <c r="F50" s="163"/>
      <c r="G50" s="163"/>
      <c r="H50" s="163"/>
      <c r="I50" s="163"/>
      <c r="J50" s="163"/>
      <c r="K50" s="163"/>
      <c r="L50" s="163"/>
      <c r="M50" s="163"/>
      <c r="N50" s="163"/>
      <c r="O50" s="3"/>
    </row>
    <row r="51" spans="1:15" ht="9.9499999999999993" customHeight="1" x14ac:dyDescent="0.25">
      <c r="B51" s="3"/>
      <c r="C51" s="3"/>
      <c r="D51" s="3"/>
      <c r="E51" s="7"/>
      <c r="F51" s="3"/>
      <c r="G51" s="3"/>
      <c r="H51" s="3"/>
      <c r="I51" s="3"/>
      <c r="J51" s="3"/>
      <c r="K51" s="3"/>
      <c r="L51" s="3"/>
      <c r="M51" s="3"/>
      <c r="N51" s="3"/>
      <c r="O51" s="3"/>
    </row>
    <row r="52" spans="1:15" ht="20.100000000000001" customHeight="1" x14ac:dyDescent="0.25">
      <c r="B52" s="114" t="s">
        <v>248</v>
      </c>
      <c r="C52" s="88"/>
      <c r="D52" s="88"/>
      <c r="E52" s="88"/>
      <c r="F52" s="88"/>
      <c r="G52" s="88"/>
      <c r="H52" s="88"/>
      <c r="I52" s="88"/>
      <c r="J52" s="77"/>
      <c r="K52" s="88"/>
      <c r="L52" s="88"/>
      <c r="M52" s="88"/>
      <c r="N52" s="89"/>
      <c r="O52" s="3"/>
    </row>
    <row r="53" spans="1:15" x14ac:dyDescent="0.25">
      <c r="A53" s="22"/>
      <c r="B53" s="115" t="s">
        <v>302</v>
      </c>
      <c r="C53" s="76"/>
      <c r="D53" s="76"/>
      <c r="E53" s="76"/>
      <c r="F53" s="76"/>
      <c r="G53" s="76"/>
      <c r="H53" s="76"/>
      <c r="I53" s="76"/>
      <c r="J53" s="76"/>
      <c r="K53" s="76"/>
      <c r="L53" s="76"/>
      <c r="M53" s="76"/>
      <c r="N53" s="76"/>
      <c r="O53" s="21"/>
    </row>
    <row r="54" spans="1:15" x14ac:dyDescent="0.25">
      <c r="A54" s="22"/>
      <c r="B54" s="116" t="str">
        <f>IF(J13=TRUE,Listes!O3,"")</f>
        <v/>
      </c>
      <c r="C54" s="76"/>
      <c r="D54" s="76"/>
      <c r="E54" s="76"/>
      <c r="F54" s="76"/>
      <c r="G54" s="76"/>
      <c r="H54" s="76"/>
      <c r="I54" s="76"/>
      <c r="J54" s="76"/>
      <c r="K54" s="76"/>
      <c r="L54" s="76"/>
      <c r="M54" s="76"/>
      <c r="N54" s="76"/>
      <c r="O54" s="21"/>
    </row>
    <row r="55" spans="1:15" x14ac:dyDescent="0.25">
      <c r="A55" s="22"/>
      <c r="B55" s="116" t="str">
        <f>IF(J14=TRUE,Listes!O4,"")</f>
        <v/>
      </c>
      <c r="C55" s="76"/>
      <c r="D55" s="76"/>
      <c r="E55" s="76"/>
      <c r="F55" s="76"/>
      <c r="G55" s="76"/>
      <c r="H55" s="76"/>
      <c r="I55" s="76"/>
      <c r="J55" s="76"/>
      <c r="K55" s="76"/>
      <c r="L55" s="76"/>
      <c r="M55" s="76"/>
      <c r="N55" s="76"/>
      <c r="O55" s="21"/>
    </row>
    <row r="56" spans="1:15" x14ac:dyDescent="0.25">
      <c r="A56" s="22"/>
      <c r="B56" s="116" t="str">
        <f>IF(J19=TRUE,Listes!O5,"")</f>
        <v/>
      </c>
      <c r="C56" s="76"/>
      <c r="D56" s="76"/>
      <c r="E56" s="76"/>
      <c r="F56" s="76"/>
      <c r="G56" s="76"/>
      <c r="H56" s="76"/>
      <c r="I56" s="76"/>
      <c r="J56" s="76"/>
      <c r="K56" s="76"/>
      <c r="L56" s="76"/>
      <c r="M56" s="76"/>
      <c r="N56" s="86"/>
      <c r="O56" s="3"/>
    </row>
    <row r="57" spans="1:15" x14ac:dyDescent="0.25">
      <c r="A57" s="22"/>
      <c r="B57" s="116" t="str">
        <f>IF(J20=TRUE,Listes!O6,"")</f>
        <v/>
      </c>
      <c r="C57" s="76"/>
      <c r="D57" s="76"/>
      <c r="E57" s="76"/>
      <c r="F57" s="76"/>
      <c r="G57" s="76"/>
      <c r="H57" s="76"/>
      <c r="I57" s="76"/>
      <c r="J57" s="76"/>
      <c r="K57" s="76"/>
      <c r="L57" s="76"/>
      <c r="M57" s="76"/>
      <c r="N57" s="86"/>
      <c r="O57" s="3"/>
    </row>
    <row r="58" spans="1:15" x14ac:dyDescent="0.25">
      <c r="B58" s="117" t="str">
        <f>IF(J25=TRUE,Listes!O7,"")</f>
        <v/>
      </c>
      <c r="C58" s="76"/>
      <c r="D58" s="76"/>
      <c r="E58" s="76"/>
      <c r="F58" s="76"/>
      <c r="G58" s="76"/>
      <c r="H58" s="76"/>
      <c r="I58" s="76"/>
      <c r="J58" s="76"/>
      <c r="K58" s="76"/>
      <c r="L58" s="76"/>
      <c r="M58" s="76"/>
      <c r="N58" s="86"/>
      <c r="O58" s="3"/>
    </row>
    <row r="59" spans="1:15" x14ac:dyDescent="0.25">
      <c r="B59" s="117" t="str">
        <f>IF(J26=TRUE,Listes!O8,"")</f>
        <v/>
      </c>
      <c r="C59" s="76"/>
      <c r="D59" s="76"/>
      <c r="E59" s="76"/>
      <c r="F59" s="76"/>
      <c r="G59" s="76"/>
      <c r="H59" s="76"/>
      <c r="I59" s="76"/>
      <c r="J59" s="76"/>
      <c r="K59" s="76"/>
      <c r="L59" s="76"/>
      <c r="M59" s="76"/>
      <c r="N59" s="76"/>
      <c r="O59" s="21"/>
    </row>
    <row r="60" spans="1:15" x14ac:dyDescent="0.25">
      <c r="B60" s="117" t="str">
        <f>IF(J27=TRUE,Listes!O9,"")</f>
        <v/>
      </c>
      <c r="C60" s="76"/>
      <c r="D60" s="76"/>
      <c r="E60" s="76"/>
      <c r="F60" s="76"/>
      <c r="G60" s="76"/>
      <c r="H60" s="76"/>
      <c r="I60" s="76"/>
      <c r="J60" s="76"/>
      <c r="K60" s="76"/>
      <c r="L60" s="76"/>
      <c r="M60" s="76"/>
      <c r="N60" s="86"/>
      <c r="O60" s="3"/>
    </row>
    <row r="61" spans="1:15" x14ac:dyDescent="0.25">
      <c r="B61" s="117" t="str">
        <f>IF(J32=TRUE,Listes!O10,"")</f>
        <v/>
      </c>
      <c r="C61" s="76"/>
      <c r="D61" s="76"/>
      <c r="E61" s="76"/>
      <c r="F61" s="76"/>
      <c r="G61" s="76"/>
      <c r="H61" s="76"/>
      <c r="I61" s="76"/>
      <c r="J61" s="76"/>
      <c r="K61" s="76"/>
      <c r="L61" s="76"/>
      <c r="M61" s="76"/>
      <c r="N61" s="76"/>
      <c r="O61" s="21"/>
    </row>
    <row r="62" spans="1:15" x14ac:dyDescent="0.25">
      <c r="B62" s="117" t="str">
        <f>IF(J33=TRUE,Listes!O11,"")</f>
        <v/>
      </c>
      <c r="C62" s="76"/>
      <c r="D62" s="76"/>
      <c r="E62" s="76"/>
      <c r="F62" s="76"/>
      <c r="G62" s="76"/>
      <c r="H62" s="76"/>
      <c r="I62" s="76"/>
      <c r="J62" s="76"/>
      <c r="K62" s="76"/>
      <c r="L62" s="76"/>
      <c r="M62" s="76"/>
      <c r="N62" s="76"/>
      <c r="O62" s="21"/>
    </row>
    <row r="63" spans="1:15" x14ac:dyDescent="0.25">
      <c r="A63" s="22"/>
      <c r="B63" s="116" t="str">
        <f>IF(J34=TRUE,Listes!O12,"")</f>
        <v/>
      </c>
      <c r="C63" s="76"/>
      <c r="D63" s="76"/>
      <c r="E63" s="76"/>
      <c r="F63" s="76"/>
      <c r="G63" s="76"/>
      <c r="H63" s="76"/>
      <c r="I63" s="76"/>
      <c r="J63" s="76"/>
      <c r="K63" s="76"/>
      <c r="L63" s="76"/>
      <c r="M63" s="76"/>
      <c r="N63" s="86"/>
      <c r="O63" s="3"/>
    </row>
    <row r="64" spans="1:15" s="83" customFormat="1" ht="20.100000000000001" customHeight="1" x14ac:dyDescent="0.25">
      <c r="A64" s="87"/>
      <c r="B64" s="118" t="str">
        <f>IF(J38=TRUE,Listes!O13,"")</f>
        <v/>
      </c>
      <c r="C64" s="90"/>
      <c r="D64" s="90"/>
      <c r="E64" s="90"/>
      <c r="F64" s="90"/>
      <c r="G64" s="90"/>
      <c r="H64" s="90"/>
      <c r="I64" s="90"/>
      <c r="J64" s="82"/>
      <c r="K64" s="90"/>
      <c r="L64" s="90"/>
      <c r="M64" s="90"/>
      <c r="N64" s="92"/>
      <c r="O64" s="81"/>
    </row>
    <row r="65" spans="2:15" x14ac:dyDescent="0.25">
      <c r="B65" s="91"/>
      <c r="C65" s="91"/>
      <c r="D65" s="91"/>
      <c r="E65" s="91"/>
      <c r="F65" s="91"/>
      <c r="G65" s="91"/>
      <c r="H65" s="91"/>
      <c r="I65" s="91"/>
      <c r="J65" s="3"/>
      <c r="K65" s="91"/>
      <c r="L65" s="91"/>
      <c r="M65" s="91"/>
      <c r="N65" s="91"/>
      <c r="O65" s="3"/>
    </row>
    <row r="66" spans="2:15" x14ac:dyDescent="0.25">
      <c r="B66" s="3"/>
      <c r="C66" s="3"/>
      <c r="D66" s="3"/>
      <c r="E66" s="3"/>
      <c r="F66" s="3"/>
      <c r="G66" s="3"/>
      <c r="H66" s="3"/>
      <c r="I66" s="3"/>
      <c r="J66" s="3"/>
      <c r="K66" s="3"/>
      <c r="L66" s="3"/>
      <c r="M66" s="3"/>
      <c r="N66" s="3"/>
      <c r="O66" s="3"/>
    </row>
  </sheetData>
  <sheetProtection algorithmName="SHA-512" hashValue="Ge2W38VMnS5DyxSo+28zMt2FeKcFFsaAp+QxJOkhG3uO1mUkdh/MeursEUWFES0GOdAYmcpmxUfeLDKYTGWBfg==" saltValue="1r3LO8p5KAo06vt+V8Z9Sw==" spinCount="100000" sheet="1" objects="1" scenarios="1"/>
  <mergeCells count="4">
    <mergeCell ref="B9:I9"/>
    <mergeCell ref="B6:N6"/>
    <mergeCell ref="B8:N8"/>
    <mergeCell ref="B50:N50"/>
  </mergeCells>
  <hyperlinks>
    <hyperlink ref="B9" r:id="rId1" display="https://www.eeq.ca/wp-content/uploads/EEQ_GuideBonus_FR_V2022-00_F.pdf" xr:uid="{C6151B6D-D7E7-4CF0-A8A6-40FDC8756538}"/>
    <hyperlink ref="B9:I9" r:id="rId2" display="Guide du bonus incitatif à l'écoconception" xr:uid="{748EC805-08A1-4564-8D26-F4C2B078C238}"/>
  </hyperlinks>
  <pageMargins left="0.7" right="0.7" top="0.75" bottom="0.75" header="0.3" footer="0.3"/>
  <pageSetup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7169" r:id="rId6" name="Check Box 1">
              <controlPr locked="0" defaultSize="0" autoFill="0" autoLine="0" autoPict="0">
                <anchor moveWithCells="1">
                  <from>
                    <xdr:col>8</xdr:col>
                    <xdr:colOff>9525</xdr:colOff>
                    <xdr:row>11</xdr:row>
                    <xdr:rowOff>171450</xdr:rowOff>
                  </from>
                  <to>
                    <xdr:col>10</xdr:col>
                    <xdr:colOff>76200</xdr:colOff>
                    <xdr:row>12</xdr:row>
                    <xdr:rowOff>161925</xdr:rowOff>
                  </to>
                </anchor>
              </controlPr>
            </control>
          </mc:Choice>
        </mc:AlternateContent>
        <mc:AlternateContent xmlns:mc="http://schemas.openxmlformats.org/markup-compatibility/2006">
          <mc:Choice Requires="x14">
            <control shapeId="7171" r:id="rId7" name="Check Box 3">
              <controlPr locked="0" defaultSize="0" autoFill="0" autoLine="0" autoPict="0">
                <anchor moveWithCells="1">
                  <from>
                    <xdr:col>8</xdr:col>
                    <xdr:colOff>9525</xdr:colOff>
                    <xdr:row>17</xdr:row>
                    <xdr:rowOff>171450</xdr:rowOff>
                  </from>
                  <to>
                    <xdr:col>10</xdr:col>
                    <xdr:colOff>76200</xdr:colOff>
                    <xdr:row>18</xdr:row>
                    <xdr:rowOff>161925</xdr:rowOff>
                  </to>
                </anchor>
              </controlPr>
            </control>
          </mc:Choice>
        </mc:AlternateContent>
        <mc:AlternateContent xmlns:mc="http://schemas.openxmlformats.org/markup-compatibility/2006">
          <mc:Choice Requires="x14">
            <control shapeId="7172" r:id="rId8" name="Check Box 4">
              <controlPr locked="0" defaultSize="0" autoFill="0" autoLine="0" autoPict="0">
                <anchor moveWithCells="1">
                  <from>
                    <xdr:col>8</xdr:col>
                    <xdr:colOff>9525</xdr:colOff>
                    <xdr:row>23</xdr:row>
                    <xdr:rowOff>180975</xdr:rowOff>
                  </from>
                  <to>
                    <xdr:col>10</xdr:col>
                    <xdr:colOff>76200</xdr:colOff>
                    <xdr:row>24</xdr:row>
                    <xdr:rowOff>171450</xdr:rowOff>
                  </to>
                </anchor>
              </controlPr>
            </control>
          </mc:Choice>
        </mc:AlternateContent>
        <mc:AlternateContent xmlns:mc="http://schemas.openxmlformats.org/markup-compatibility/2006">
          <mc:Choice Requires="x14">
            <control shapeId="7173" r:id="rId9" name="Check Box 5">
              <controlPr locked="0" defaultSize="0" autoFill="0" autoLine="0" autoPict="0">
                <anchor moveWithCells="1">
                  <from>
                    <xdr:col>8</xdr:col>
                    <xdr:colOff>9525</xdr:colOff>
                    <xdr:row>24</xdr:row>
                    <xdr:rowOff>171450</xdr:rowOff>
                  </from>
                  <to>
                    <xdr:col>10</xdr:col>
                    <xdr:colOff>76200</xdr:colOff>
                    <xdr:row>26</xdr:row>
                    <xdr:rowOff>9525</xdr:rowOff>
                  </to>
                </anchor>
              </controlPr>
            </control>
          </mc:Choice>
        </mc:AlternateContent>
        <mc:AlternateContent xmlns:mc="http://schemas.openxmlformats.org/markup-compatibility/2006">
          <mc:Choice Requires="x14">
            <control shapeId="7176" r:id="rId10" name="Check Box 8">
              <controlPr locked="0" defaultSize="0" autoFill="0" autoLine="0" autoPict="0">
                <anchor moveWithCells="1">
                  <from>
                    <xdr:col>8</xdr:col>
                    <xdr:colOff>9525</xdr:colOff>
                    <xdr:row>25</xdr:row>
                    <xdr:rowOff>180975</xdr:rowOff>
                  </from>
                  <to>
                    <xdr:col>10</xdr:col>
                    <xdr:colOff>76200</xdr:colOff>
                    <xdr:row>27</xdr:row>
                    <xdr:rowOff>19050</xdr:rowOff>
                  </to>
                </anchor>
              </controlPr>
            </control>
          </mc:Choice>
        </mc:AlternateContent>
        <mc:AlternateContent xmlns:mc="http://schemas.openxmlformats.org/markup-compatibility/2006">
          <mc:Choice Requires="x14">
            <control shapeId="7179" r:id="rId11" name="Check Box 11">
              <controlPr locked="0" defaultSize="0" autoFill="0" autoLine="0" autoPict="0">
                <anchor moveWithCells="1">
                  <from>
                    <xdr:col>8</xdr:col>
                    <xdr:colOff>9525</xdr:colOff>
                    <xdr:row>36</xdr:row>
                    <xdr:rowOff>314325</xdr:rowOff>
                  </from>
                  <to>
                    <xdr:col>10</xdr:col>
                    <xdr:colOff>76200</xdr:colOff>
                    <xdr:row>37</xdr:row>
                    <xdr:rowOff>190500</xdr:rowOff>
                  </to>
                </anchor>
              </controlPr>
            </control>
          </mc:Choice>
        </mc:AlternateContent>
        <mc:AlternateContent xmlns:mc="http://schemas.openxmlformats.org/markup-compatibility/2006">
          <mc:Choice Requires="x14">
            <control shapeId="7174" r:id="rId12" name="Check Box 6">
              <controlPr locked="0" defaultSize="0" autoFill="0" autoLine="0" autoPict="0">
                <anchor moveWithCells="1">
                  <from>
                    <xdr:col>8</xdr:col>
                    <xdr:colOff>9525</xdr:colOff>
                    <xdr:row>30</xdr:row>
                    <xdr:rowOff>180975</xdr:rowOff>
                  </from>
                  <to>
                    <xdr:col>10</xdr:col>
                    <xdr:colOff>76200</xdr:colOff>
                    <xdr:row>31</xdr:row>
                    <xdr:rowOff>171450</xdr:rowOff>
                  </to>
                </anchor>
              </controlPr>
            </control>
          </mc:Choice>
        </mc:AlternateContent>
        <mc:AlternateContent xmlns:mc="http://schemas.openxmlformats.org/markup-compatibility/2006">
          <mc:Choice Requires="x14">
            <control shapeId="7177" r:id="rId13" name="Check Box 9">
              <controlPr locked="0" defaultSize="0" autoFill="0" autoLine="0" autoPict="0">
                <anchor moveWithCells="1">
                  <from>
                    <xdr:col>8</xdr:col>
                    <xdr:colOff>9525</xdr:colOff>
                    <xdr:row>31</xdr:row>
                    <xdr:rowOff>171450</xdr:rowOff>
                  </from>
                  <to>
                    <xdr:col>10</xdr:col>
                    <xdr:colOff>76200</xdr:colOff>
                    <xdr:row>33</xdr:row>
                    <xdr:rowOff>9525</xdr:rowOff>
                  </to>
                </anchor>
              </controlPr>
            </control>
          </mc:Choice>
        </mc:AlternateContent>
        <mc:AlternateContent xmlns:mc="http://schemas.openxmlformats.org/markup-compatibility/2006">
          <mc:Choice Requires="x14">
            <control shapeId="7178" r:id="rId14" name="Check Box 10">
              <controlPr locked="0" defaultSize="0" autoFill="0" autoLine="0" autoPict="0">
                <anchor moveWithCells="1">
                  <from>
                    <xdr:col>8</xdr:col>
                    <xdr:colOff>9525</xdr:colOff>
                    <xdr:row>32</xdr:row>
                    <xdr:rowOff>171450</xdr:rowOff>
                  </from>
                  <to>
                    <xdr:col>10</xdr:col>
                    <xdr:colOff>76200</xdr:colOff>
                    <xdr:row>34</xdr:row>
                    <xdr:rowOff>9525</xdr:rowOff>
                  </to>
                </anchor>
              </controlPr>
            </control>
          </mc:Choice>
        </mc:AlternateContent>
        <mc:AlternateContent xmlns:mc="http://schemas.openxmlformats.org/markup-compatibility/2006">
          <mc:Choice Requires="x14">
            <control shapeId="7170" r:id="rId15" name="Check Box 2">
              <controlPr locked="0" defaultSize="0" autoFill="0" autoLine="0" autoPict="0">
                <anchor moveWithCells="1">
                  <from>
                    <xdr:col>8</xdr:col>
                    <xdr:colOff>9525</xdr:colOff>
                    <xdr:row>12</xdr:row>
                    <xdr:rowOff>171450</xdr:rowOff>
                  </from>
                  <to>
                    <xdr:col>10</xdr:col>
                    <xdr:colOff>76200</xdr:colOff>
                    <xdr:row>14</xdr:row>
                    <xdr:rowOff>9525</xdr:rowOff>
                  </to>
                </anchor>
              </controlPr>
            </control>
          </mc:Choice>
        </mc:AlternateContent>
        <mc:AlternateContent xmlns:mc="http://schemas.openxmlformats.org/markup-compatibility/2006">
          <mc:Choice Requires="x14">
            <control shapeId="7175" r:id="rId16" name="Check Box 7">
              <controlPr locked="0" defaultSize="0" autoFill="0" autoLine="0" autoPict="0">
                <anchor moveWithCells="1">
                  <from>
                    <xdr:col>8</xdr:col>
                    <xdr:colOff>9525</xdr:colOff>
                    <xdr:row>18</xdr:row>
                    <xdr:rowOff>171450</xdr:rowOff>
                  </from>
                  <to>
                    <xdr:col>10</xdr:col>
                    <xdr:colOff>76200</xdr:colOff>
                    <xdr:row>20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C6893-E144-4003-8C27-C7B298C31787}">
  <sheetPr>
    <tabColor rgb="FFE2EDD0"/>
    <pageSetUpPr fitToPage="1"/>
  </sheetPr>
  <dimension ref="A1:AF69"/>
  <sheetViews>
    <sheetView zoomScaleNormal="100" workbookViewId="0"/>
  </sheetViews>
  <sheetFormatPr baseColWidth="10" defaultColWidth="0" defaultRowHeight="15" customHeight="1" zeroHeight="1" x14ac:dyDescent="0.25"/>
  <cols>
    <col min="1" max="1" width="3.7109375" customWidth="1"/>
    <col min="2" max="2" width="7.140625" customWidth="1"/>
    <col min="3" max="4" width="22.85546875" customWidth="1"/>
    <col min="5" max="5" width="22.140625" customWidth="1"/>
    <col min="6" max="6" width="22.85546875" customWidth="1"/>
    <col min="7" max="10" width="12.7109375" customWidth="1"/>
    <col min="11" max="11" width="3.7109375" customWidth="1"/>
    <col min="12" max="32" width="0" hidden="1" customWidth="1"/>
    <col min="33" max="16384" width="11.42578125" hidden="1"/>
  </cols>
  <sheetData>
    <row r="1" spans="1:32" ht="15"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ht="15" customHeight="1" x14ac:dyDescent="0.25">
      <c r="A2" s="3"/>
      <c r="B2" s="3"/>
      <c r="C2" s="3"/>
      <c r="D2" s="3"/>
      <c r="E2" s="3"/>
      <c r="F2" s="175" t="s">
        <v>0</v>
      </c>
      <c r="G2" s="175"/>
      <c r="H2" s="175"/>
      <c r="I2" s="175"/>
      <c r="J2" s="175"/>
      <c r="K2" s="3"/>
      <c r="L2" s="3"/>
      <c r="M2" s="3"/>
      <c r="N2" s="3"/>
      <c r="O2" s="3"/>
      <c r="P2" s="3"/>
      <c r="Q2" s="3"/>
      <c r="R2" s="3"/>
      <c r="S2" s="3"/>
      <c r="T2" s="3"/>
      <c r="U2" s="3"/>
      <c r="V2" s="3"/>
      <c r="W2" s="3"/>
      <c r="X2" s="3"/>
      <c r="Y2" s="3"/>
      <c r="Z2" s="3"/>
      <c r="AA2" s="3"/>
      <c r="AB2" s="3"/>
      <c r="AC2" s="3"/>
      <c r="AD2" s="3"/>
      <c r="AE2" s="3"/>
      <c r="AF2" s="3"/>
    </row>
    <row r="3" spans="1:32" ht="15" customHeight="1" x14ac:dyDescent="0.25">
      <c r="A3" s="3"/>
      <c r="B3" s="3"/>
      <c r="C3" s="3"/>
      <c r="D3" s="3"/>
      <c r="E3" s="3"/>
      <c r="F3" s="176"/>
      <c r="G3" s="176"/>
      <c r="H3" s="176"/>
      <c r="I3" s="176"/>
      <c r="J3" s="176"/>
      <c r="K3" s="3"/>
      <c r="L3" s="3"/>
      <c r="M3" s="3"/>
      <c r="N3" s="3"/>
      <c r="O3" s="3"/>
      <c r="P3" s="3"/>
      <c r="Q3" s="3"/>
      <c r="R3" s="3"/>
      <c r="S3" s="3"/>
      <c r="T3" s="3"/>
      <c r="U3" s="3"/>
      <c r="V3" s="3"/>
      <c r="W3" s="3"/>
      <c r="X3" s="3"/>
      <c r="Y3" s="3"/>
      <c r="Z3" s="3"/>
      <c r="AA3" s="3"/>
      <c r="AB3" s="3"/>
      <c r="AC3" s="3"/>
      <c r="AD3" s="3"/>
      <c r="AE3" s="3"/>
      <c r="AF3" s="3"/>
    </row>
    <row r="4" spans="1:32" ht="15" customHeight="1"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15" customHeight="1" x14ac:dyDescent="0.2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row>
    <row r="6" spans="1:32" ht="15" customHeight="1"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ht="24.95" customHeight="1" x14ac:dyDescent="0.25">
      <c r="A7" s="177" t="s">
        <v>240</v>
      </c>
      <c r="B7" s="177"/>
      <c r="C7" s="177"/>
      <c r="D7" s="177"/>
      <c r="E7" s="177"/>
      <c r="F7" s="177"/>
      <c r="G7" s="177"/>
      <c r="H7" s="177"/>
      <c r="I7" s="177"/>
      <c r="J7" s="177"/>
      <c r="K7" s="177"/>
      <c r="L7" s="3"/>
      <c r="M7" s="3"/>
      <c r="N7" s="3"/>
      <c r="O7" s="3"/>
      <c r="P7" s="3"/>
      <c r="Q7" s="3"/>
      <c r="R7" s="3"/>
      <c r="S7" s="3"/>
      <c r="T7" s="3"/>
      <c r="U7" s="3"/>
      <c r="V7" s="3"/>
      <c r="W7" s="3"/>
      <c r="X7" s="3"/>
      <c r="Y7" s="3"/>
      <c r="Z7" s="3"/>
      <c r="AA7" s="3"/>
      <c r="AB7" s="3"/>
      <c r="AC7" s="3"/>
      <c r="AD7" s="3"/>
      <c r="AE7" s="3"/>
      <c r="AF7" s="3"/>
    </row>
    <row r="8" spans="1:32" x14ac:dyDescent="0.25">
      <c r="A8" s="3"/>
      <c r="B8" s="3"/>
      <c r="C8" s="3"/>
      <c r="D8" s="3"/>
      <c r="E8" s="7"/>
      <c r="F8" s="3"/>
      <c r="G8" s="3"/>
      <c r="H8" s="3"/>
      <c r="I8" s="3"/>
      <c r="J8" s="3"/>
      <c r="K8" s="3"/>
      <c r="L8" s="3"/>
      <c r="M8" s="3"/>
      <c r="N8" s="3"/>
      <c r="O8" s="3"/>
    </row>
    <row r="9" spans="1:32" ht="21" customHeight="1" x14ac:dyDescent="0.25">
      <c r="A9" s="3"/>
      <c r="B9" s="11" t="s">
        <v>7</v>
      </c>
      <c r="C9" s="5"/>
      <c r="D9" s="5"/>
      <c r="E9" s="5"/>
      <c r="F9" s="5"/>
      <c r="G9" s="5"/>
      <c r="H9" s="12"/>
      <c r="I9" s="12"/>
      <c r="J9" s="12"/>
      <c r="K9" s="12"/>
      <c r="L9" s="10"/>
      <c r="M9" s="10"/>
      <c r="N9" s="10"/>
      <c r="O9" s="10"/>
      <c r="P9" s="10"/>
      <c r="Q9" s="3"/>
      <c r="R9" s="3"/>
      <c r="S9" s="3"/>
      <c r="T9" s="3"/>
      <c r="U9" s="3"/>
      <c r="V9" s="3"/>
      <c r="W9" s="3"/>
      <c r="X9" s="3"/>
      <c r="Y9" s="3"/>
      <c r="Z9" s="3"/>
      <c r="AA9" s="3"/>
      <c r="AB9" s="3"/>
      <c r="AC9" s="3"/>
      <c r="AD9" s="3"/>
      <c r="AE9" s="3"/>
      <c r="AF9" s="3"/>
    </row>
    <row r="10" spans="1:32" ht="15" customHeight="1" x14ac:dyDescent="0.25">
      <c r="A10" s="3"/>
      <c r="B10" s="24"/>
      <c r="C10" s="178" t="s">
        <v>176</v>
      </c>
      <c r="D10" s="178"/>
      <c r="E10" s="178"/>
      <c r="F10" s="79"/>
      <c r="G10" s="184" t="s">
        <v>245</v>
      </c>
      <c r="H10" s="184"/>
      <c r="I10" s="180">
        <f>'Actions d''écoconception'!K44/100</f>
        <v>0</v>
      </c>
      <c r="J10" s="181"/>
      <c r="K10" s="85"/>
      <c r="L10" s="10"/>
      <c r="M10" s="10"/>
      <c r="N10" s="10"/>
      <c r="O10" s="10"/>
      <c r="P10" s="10"/>
      <c r="Q10" s="3"/>
      <c r="R10" s="3"/>
      <c r="S10" s="3"/>
      <c r="T10" s="3"/>
      <c r="U10" s="3"/>
      <c r="V10" s="3"/>
      <c r="W10" s="3"/>
      <c r="X10" s="3"/>
      <c r="Y10" s="3"/>
      <c r="Z10" s="3"/>
      <c r="AA10" s="3"/>
      <c r="AB10" s="3"/>
      <c r="AC10" s="3"/>
      <c r="AD10" s="3"/>
      <c r="AE10" s="3"/>
      <c r="AF10" s="3"/>
    </row>
    <row r="11" spans="1:32" ht="15" customHeight="1" x14ac:dyDescent="0.25">
      <c r="A11" s="3"/>
      <c r="B11" s="23"/>
      <c r="C11" s="179" t="s">
        <v>175</v>
      </c>
      <c r="D11" s="178"/>
      <c r="E11" s="178"/>
      <c r="F11" s="79"/>
      <c r="G11" s="184" t="s">
        <v>246</v>
      </c>
      <c r="H11" s="184"/>
      <c r="I11" s="182" cm="1">
        <f t="array" ref="I11">MIN(25000,(SUM(IF(ISNA(J23:J27),0,J23:J27))))</f>
        <v>0</v>
      </c>
      <c r="J11" s="183"/>
      <c r="K11" s="14"/>
      <c r="L11" s="10"/>
      <c r="M11" s="10"/>
      <c r="N11" s="10"/>
      <c r="O11" s="10"/>
      <c r="P11" s="10"/>
      <c r="Q11" s="3"/>
      <c r="R11" s="3"/>
      <c r="S11" s="3"/>
      <c r="T11" s="3"/>
      <c r="U11" s="3"/>
      <c r="V11" s="3"/>
      <c r="W11" s="3"/>
      <c r="X11" s="3"/>
      <c r="Y11" s="3"/>
      <c r="Z11" s="3"/>
      <c r="AA11" s="3"/>
      <c r="AB11" s="3"/>
      <c r="AC11" s="3"/>
      <c r="AD11" s="3"/>
      <c r="AE11" s="3"/>
      <c r="AF11" s="3"/>
    </row>
    <row r="12" spans="1:32" ht="24.95" customHeight="1" x14ac:dyDescent="0.25">
      <c r="A12" s="3"/>
      <c r="B12" s="25"/>
      <c r="C12" s="5"/>
      <c r="D12" s="5"/>
      <c r="E12" s="5"/>
      <c r="F12" s="5"/>
      <c r="G12" s="5"/>
      <c r="H12" s="5"/>
      <c r="I12" s="25"/>
      <c r="J12" s="25"/>
      <c r="K12" s="5"/>
      <c r="L12" s="10"/>
      <c r="M12" s="10"/>
      <c r="N12" s="10"/>
      <c r="O12" s="10"/>
      <c r="P12" s="10"/>
      <c r="Q12" s="3"/>
      <c r="R12" s="3"/>
      <c r="S12" s="3"/>
      <c r="T12" s="3"/>
      <c r="U12" s="3"/>
      <c r="V12" s="3"/>
      <c r="W12" s="3"/>
      <c r="X12" s="3"/>
      <c r="Y12" s="3"/>
      <c r="Z12" s="3"/>
      <c r="AA12" s="3"/>
      <c r="AB12" s="3"/>
      <c r="AC12" s="3"/>
      <c r="AD12" s="3"/>
      <c r="AE12" s="3"/>
      <c r="AF12" s="3"/>
    </row>
    <row r="13" spans="1:32" ht="21" customHeight="1" x14ac:dyDescent="0.25">
      <c r="A13" s="3"/>
      <c r="B13" s="185" t="s">
        <v>3</v>
      </c>
      <c r="C13" s="186"/>
      <c r="D13" s="186"/>
      <c r="E13" s="186"/>
      <c r="F13" s="186"/>
      <c r="G13" s="186"/>
      <c r="H13" s="5"/>
      <c r="I13" s="5"/>
      <c r="J13" s="5"/>
      <c r="K13" s="15"/>
      <c r="L13" s="15"/>
      <c r="M13" s="15"/>
      <c r="N13" s="15"/>
      <c r="O13" s="15"/>
      <c r="P13" s="15"/>
      <c r="Q13" s="3"/>
      <c r="R13" s="3"/>
      <c r="S13" s="3"/>
      <c r="T13" s="3"/>
      <c r="U13" s="3"/>
      <c r="V13" s="3"/>
      <c r="W13" s="3"/>
      <c r="X13" s="3"/>
      <c r="Y13" s="3"/>
      <c r="Z13" s="3"/>
      <c r="AA13" s="3"/>
      <c r="AB13" s="3"/>
      <c r="AC13" s="3"/>
      <c r="AD13" s="3"/>
      <c r="AE13" s="3"/>
      <c r="AF13" s="3"/>
    </row>
    <row r="14" spans="1:32" x14ac:dyDescent="0.25">
      <c r="A14" s="3"/>
      <c r="B14" s="3"/>
      <c r="C14" s="3"/>
      <c r="D14" s="3"/>
      <c r="E14" s="7"/>
      <c r="F14" s="3"/>
      <c r="G14" s="3"/>
      <c r="H14" s="3"/>
      <c r="I14" s="3"/>
      <c r="J14" s="3"/>
      <c r="K14" s="3"/>
      <c r="L14" s="3"/>
      <c r="M14" s="3"/>
      <c r="N14" s="3"/>
      <c r="O14" s="3"/>
    </row>
    <row r="15" spans="1:32" x14ac:dyDescent="0.25">
      <c r="A15" s="3"/>
      <c r="B15" s="166" t="s">
        <v>151</v>
      </c>
      <c r="C15" s="167"/>
      <c r="D15" s="167"/>
      <c r="E15" s="167"/>
      <c r="F15" s="168"/>
      <c r="G15" s="172"/>
      <c r="H15" s="173"/>
      <c r="I15" s="173"/>
      <c r="J15" s="174"/>
      <c r="K15" s="47"/>
      <c r="L15" s="46"/>
      <c r="M15" s="46"/>
      <c r="N15" s="3"/>
      <c r="O15" s="3"/>
      <c r="P15" s="3"/>
      <c r="Q15" s="3"/>
      <c r="R15" s="3"/>
      <c r="S15" s="3"/>
      <c r="T15" s="3"/>
      <c r="U15" s="3"/>
      <c r="V15" s="3"/>
      <c r="W15" s="3"/>
      <c r="X15" s="3"/>
      <c r="Y15" s="3"/>
      <c r="Z15" s="3"/>
      <c r="AA15" s="3"/>
      <c r="AB15" s="3"/>
      <c r="AC15" s="3"/>
      <c r="AD15" s="3"/>
      <c r="AE15" s="3"/>
      <c r="AF15" s="3"/>
    </row>
    <row r="16" spans="1:32" x14ac:dyDescent="0.25">
      <c r="A16" s="3"/>
      <c r="B16" s="166" t="s">
        <v>150</v>
      </c>
      <c r="C16" s="167"/>
      <c r="D16" s="167"/>
      <c r="E16" s="167"/>
      <c r="F16" s="168"/>
      <c r="G16" s="169"/>
      <c r="H16" s="170"/>
      <c r="I16" s="170"/>
      <c r="J16" s="171"/>
      <c r="K16" s="21"/>
      <c r="L16" s="3"/>
      <c r="M16" s="3"/>
      <c r="N16" s="3"/>
      <c r="O16" s="3"/>
      <c r="P16" s="3"/>
      <c r="Q16" s="3"/>
      <c r="R16" s="3"/>
      <c r="S16" s="3"/>
      <c r="T16" s="3"/>
      <c r="U16" s="3"/>
      <c r="V16" s="3"/>
      <c r="W16" s="3"/>
      <c r="X16" s="3"/>
      <c r="Y16" s="3"/>
      <c r="Z16" s="3"/>
      <c r="AA16" s="3"/>
      <c r="AB16" s="3"/>
      <c r="AC16" s="3"/>
      <c r="AD16" s="3"/>
      <c r="AE16" s="3"/>
      <c r="AF16" s="3"/>
    </row>
    <row r="17" spans="1:32" x14ac:dyDescent="0.25">
      <c r="A17" s="3"/>
      <c r="B17" s="166" t="s">
        <v>124</v>
      </c>
      <c r="C17" s="167"/>
      <c r="D17" s="167"/>
      <c r="E17" s="167"/>
      <c r="F17" s="167"/>
      <c r="G17" s="172"/>
      <c r="H17" s="173"/>
      <c r="I17" s="173"/>
      <c r="J17" s="174"/>
      <c r="K17" s="3"/>
      <c r="L17" s="3"/>
      <c r="M17" s="3"/>
      <c r="N17" s="3"/>
      <c r="O17" s="3"/>
      <c r="P17" s="3"/>
      <c r="Q17" s="3"/>
      <c r="R17" s="3"/>
      <c r="S17" s="3"/>
      <c r="T17" s="3"/>
      <c r="U17" s="3"/>
      <c r="V17" s="3"/>
      <c r="W17" s="3"/>
      <c r="X17" s="3"/>
      <c r="Y17" s="3"/>
      <c r="Z17" s="3"/>
      <c r="AA17" s="3"/>
      <c r="AB17" s="3"/>
      <c r="AC17" s="3"/>
      <c r="AD17" s="3"/>
      <c r="AE17" s="3"/>
      <c r="AF17" s="3"/>
    </row>
    <row r="18" spans="1:32" ht="24.95" customHeight="1" x14ac:dyDescent="0.25">
      <c r="A18" s="3"/>
      <c r="B18" s="25"/>
      <c r="C18" s="25"/>
      <c r="D18" s="25"/>
      <c r="E18" s="25"/>
      <c r="F18" s="25"/>
      <c r="G18" s="5"/>
      <c r="H18" s="5"/>
      <c r="I18" s="5"/>
      <c r="J18" s="5"/>
      <c r="K18" s="5"/>
      <c r="L18" s="10"/>
      <c r="M18" s="10"/>
      <c r="N18" s="10"/>
      <c r="O18" s="10"/>
      <c r="P18" s="10"/>
      <c r="Q18" s="3"/>
      <c r="R18" s="3"/>
      <c r="S18" s="3"/>
      <c r="T18" s="3"/>
      <c r="U18" s="3"/>
      <c r="V18" s="3"/>
      <c r="W18" s="3"/>
      <c r="X18" s="3"/>
      <c r="Y18" s="3"/>
      <c r="Z18" s="3"/>
      <c r="AA18" s="3"/>
      <c r="AB18" s="3"/>
      <c r="AC18" s="3"/>
      <c r="AD18" s="3"/>
      <c r="AE18" s="3"/>
      <c r="AF18" s="3"/>
    </row>
    <row r="19" spans="1:32" ht="24.95" customHeight="1" x14ac:dyDescent="0.25">
      <c r="A19" s="3"/>
      <c r="B19" s="149" t="s">
        <v>211</v>
      </c>
      <c r="C19" s="149"/>
      <c r="D19" s="149"/>
      <c r="E19" s="149"/>
      <c r="F19" s="149"/>
      <c r="G19" s="17"/>
      <c r="H19" s="17"/>
      <c r="I19" s="17"/>
      <c r="J19" s="17"/>
      <c r="K19" s="17"/>
      <c r="L19" s="15"/>
      <c r="M19" s="15"/>
      <c r="N19" s="15"/>
      <c r="O19" s="15"/>
      <c r="P19" s="15"/>
      <c r="Q19" s="3"/>
      <c r="R19" s="3"/>
      <c r="S19" s="3"/>
      <c r="T19" s="3"/>
      <c r="U19" s="3"/>
      <c r="V19" s="3"/>
      <c r="W19" s="3"/>
      <c r="X19" s="3"/>
      <c r="Y19" s="3"/>
      <c r="Z19" s="3"/>
      <c r="AA19" s="3"/>
      <c r="AB19" s="3"/>
      <c r="AC19" s="3"/>
      <c r="AD19" s="3"/>
      <c r="AE19" s="3"/>
      <c r="AF19" s="3"/>
    </row>
    <row r="20" spans="1:32" ht="27.6" customHeight="1" x14ac:dyDescent="0.25">
      <c r="A20" s="3"/>
      <c r="B20" s="164" t="s">
        <v>270</v>
      </c>
      <c r="C20" s="164"/>
      <c r="D20" s="164"/>
      <c r="E20" s="164"/>
      <c r="F20" s="164"/>
      <c r="G20" s="164"/>
      <c r="H20" s="164"/>
      <c r="I20" s="164"/>
      <c r="J20" s="164"/>
      <c r="K20" s="16"/>
      <c r="L20" s="16"/>
      <c r="M20" s="16"/>
      <c r="N20" s="16"/>
      <c r="O20" s="16"/>
      <c r="P20" s="16"/>
      <c r="Q20" s="3"/>
      <c r="R20" s="3"/>
      <c r="S20" s="3"/>
      <c r="T20" s="3"/>
      <c r="U20" s="3"/>
      <c r="V20" s="3"/>
      <c r="W20" s="3"/>
      <c r="X20" s="3"/>
      <c r="Y20" s="3"/>
      <c r="Z20" s="3"/>
      <c r="AA20" s="3"/>
      <c r="AB20" s="3"/>
      <c r="AC20" s="3"/>
      <c r="AD20" s="3"/>
      <c r="AE20" s="3"/>
      <c r="AF20" s="3"/>
    </row>
    <row r="21" spans="1:32" s="2" customFormat="1" ht="13.9" customHeight="1" x14ac:dyDescent="0.2">
      <c r="A21" s="5"/>
      <c r="B21" s="165"/>
      <c r="C21" s="165"/>
      <c r="D21" s="165"/>
      <c r="E21" s="165"/>
      <c r="F21" s="165"/>
      <c r="G21" s="165"/>
      <c r="H21" s="165"/>
      <c r="I21" s="165"/>
      <c r="J21" s="165"/>
      <c r="K21" s="165"/>
      <c r="L21" s="165"/>
      <c r="M21" s="165"/>
      <c r="N21" s="165"/>
      <c r="O21" s="165"/>
      <c r="P21" s="44"/>
    </row>
    <row r="22" spans="1:32" ht="54.95" customHeight="1" x14ac:dyDescent="0.25">
      <c r="A22" s="22"/>
      <c r="B22" s="84"/>
      <c r="C22" s="84" t="s">
        <v>8</v>
      </c>
      <c r="D22" s="84" t="s">
        <v>242</v>
      </c>
      <c r="E22" s="84" t="s">
        <v>243</v>
      </c>
      <c r="F22" s="72" t="s">
        <v>159</v>
      </c>
      <c r="G22" s="84" t="s">
        <v>9</v>
      </c>
      <c r="H22" s="84" t="s">
        <v>125</v>
      </c>
      <c r="I22" s="84" t="s">
        <v>126</v>
      </c>
      <c r="J22" s="84" t="s">
        <v>127</v>
      </c>
      <c r="K22" s="3"/>
      <c r="L22" s="3"/>
      <c r="M22" s="3"/>
      <c r="N22" s="3"/>
      <c r="O22" s="3"/>
      <c r="P22" s="3"/>
      <c r="Q22" s="3"/>
      <c r="R22" s="3"/>
      <c r="S22" s="3"/>
      <c r="T22" s="3"/>
      <c r="U22" s="3"/>
      <c r="V22" s="3"/>
      <c r="W22" s="3"/>
      <c r="X22" s="3"/>
      <c r="Y22" s="3"/>
      <c r="Z22" s="3"/>
      <c r="AA22" s="3"/>
      <c r="AB22" s="3"/>
      <c r="AC22" s="3"/>
      <c r="AD22" s="3"/>
      <c r="AE22" s="3"/>
      <c r="AF22" s="3"/>
    </row>
    <row r="23" spans="1:32" s="1" customFormat="1" ht="45" customHeight="1" x14ac:dyDescent="0.25">
      <c r="A23" s="31"/>
      <c r="B23" s="73" t="s">
        <v>10</v>
      </c>
      <c r="C23" s="97"/>
      <c r="D23" s="78" t="s">
        <v>171</v>
      </c>
      <c r="E23" s="78" t="s">
        <v>172</v>
      </c>
      <c r="F23" s="51" t="s">
        <v>174</v>
      </c>
      <c r="G23" s="98"/>
      <c r="H23" s="37">
        <f>G23/1000*$G$17</f>
        <v>0</v>
      </c>
      <c r="I23" s="38" t="str">
        <f>IFERROR(IF(F23="Tarif 2022",VLOOKUP(F23,Tarif2022[],2,FALSE),VLOOKUP(F23,Tarif2022[],2,FALSE)),"")</f>
        <v/>
      </c>
      <c r="J23" s="39" t="str">
        <f>IFERROR(I23*H23*0.01*$I$10,"")</f>
        <v/>
      </c>
      <c r="K23" s="31"/>
      <c r="L23" s="31"/>
      <c r="M23" s="31"/>
      <c r="N23" s="31"/>
      <c r="O23" s="31"/>
      <c r="P23" s="31"/>
      <c r="Q23" s="31"/>
      <c r="R23" s="31"/>
      <c r="S23" s="31"/>
      <c r="T23" s="31"/>
      <c r="U23" s="31"/>
      <c r="V23" s="31"/>
      <c r="W23" s="31"/>
      <c r="X23" s="31"/>
      <c r="Y23" s="31"/>
      <c r="Z23" s="31"/>
      <c r="AA23" s="31"/>
      <c r="AB23" s="31"/>
      <c r="AC23" s="31"/>
      <c r="AD23" s="31"/>
      <c r="AE23" s="31"/>
      <c r="AF23" s="31"/>
    </row>
    <row r="24" spans="1:32" s="1" customFormat="1" ht="45" customHeight="1" x14ac:dyDescent="0.25">
      <c r="A24" s="32"/>
      <c r="B24" s="30" t="s">
        <v>11</v>
      </c>
      <c r="C24" s="99"/>
      <c r="D24" s="78" t="s">
        <v>171</v>
      </c>
      <c r="E24" s="78" t="s">
        <v>172</v>
      </c>
      <c r="F24" s="51" t="s">
        <v>174</v>
      </c>
      <c r="G24" s="98"/>
      <c r="H24" s="37">
        <f>G24/1000*$G$17</f>
        <v>0</v>
      </c>
      <c r="I24" s="38" t="str">
        <f>IFERROR(IF(F24="Tarif 2022",VLOOKUP(F24,Tarif2022[],2,FALSE),VLOOKUP(F24,Tarif2022[],2,FALSE)),"")</f>
        <v/>
      </c>
      <c r="J24" s="39" t="str">
        <f>IFERROR(I24*H24*0.01*$I$10,"")</f>
        <v/>
      </c>
      <c r="K24" s="31"/>
      <c r="L24" s="31"/>
      <c r="M24" s="31"/>
      <c r="N24" s="31"/>
      <c r="O24" s="31"/>
      <c r="P24" s="31"/>
      <c r="Q24" s="31"/>
      <c r="R24" s="31"/>
      <c r="S24" s="31"/>
      <c r="T24" s="31"/>
      <c r="U24" s="31"/>
      <c r="V24" s="31"/>
      <c r="W24" s="31"/>
      <c r="X24" s="31"/>
      <c r="Y24" s="31"/>
      <c r="Z24" s="31"/>
      <c r="AA24" s="31"/>
      <c r="AB24" s="31"/>
      <c r="AC24" s="31"/>
      <c r="AD24" s="31"/>
      <c r="AE24" s="31"/>
      <c r="AF24" s="31"/>
    </row>
    <row r="25" spans="1:32" s="1" customFormat="1" ht="45" customHeight="1" x14ac:dyDescent="0.25">
      <c r="A25" s="31"/>
      <c r="B25" s="30" t="s">
        <v>12</v>
      </c>
      <c r="C25" s="100"/>
      <c r="D25" s="78" t="s">
        <v>171</v>
      </c>
      <c r="E25" s="78" t="s">
        <v>172</v>
      </c>
      <c r="F25" s="51" t="s">
        <v>174</v>
      </c>
      <c r="G25" s="98"/>
      <c r="H25" s="37">
        <f>G25/1000*$G$17</f>
        <v>0</v>
      </c>
      <c r="I25" s="38" t="str">
        <f>IFERROR(IF(F25="Tarif 2022",VLOOKUP(F25,Tarif2022[],2,FALSE),VLOOKUP(F25,Tarif2022[],2,FALSE)),"")</f>
        <v/>
      </c>
      <c r="J25" s="39" t="str">
        <f t="shared" ref="J25:J26" si="0">IFERROR(I25*H25*0.01*$I$10,"")</f>
        <v/>
      </c>
      <c r="K25" s="31"/>
      <c r="L25" s="31"/>
      <c r="M25" s="31"/>
      <c r="N25" s="31"/>
      <c r="O25" s="31"/>
      <c r="P25" s="31"/>
      <c r="Q25" s="31"/>
      <c r="R25" s="31"/>
      <c r="S25" s="31"/>
      <c r="T25" s="31"/>
      <c r="U25" s="31"/>
      <c r="V25" s="31"/>
      <c r="W25" s="31"/>
      <c r="X25" s="31"/>
      <c r="Y25" s="31"/>
      <c r="Z25" s="31"/>
      <c r="AA25" s="31"/>
      <c r="AB25" s="31"/>
      <c r="AC25" s="31"/>
      <c r="AD25" s="31"/>
      <c r="AE25" s="31"/>
      <c r="AF25" s="31"/>
    </row>
    <row r="26" spans="1:32" s="1" customFormat="1" ht="45" customHeight="1" x14ac:dyDescent="0.25">
      <c r="A26" s="31"/>
      <c r="B26" s="30" t="s">
        <v>13</v>
      </c>
      <c r="C26" s="100"/>
      <c r="D26" s="78" t="s">
        <v>171</v>
      </c>
      <c r="E26" s="78" t="s">
        <v>172</v>
      </c>
      <c r="F26" s="51" t="s">
        <v>174</v>
      </c>
      <c r="G26" s="98"/>
      <c r="H26" s="37">
        <f>G26/1000*$G$17</f>
        <v>0</v>
      </c>
      <c r="I26" s="38" t="str">
        <f>IFERROR(IF(F26="Tarif 2022",VLOOKUP(F26,Tarif2022[],2,FALSE),VLOOKUP(F26,Tarif2022[],2,FALSE)),"")</f>
        <v/>
      </c>
      <c r="J26" s="39" t="str">
        <f t="shared" si="0"/>
        <v/>
      </c>
      <c r="K26" s="31"/>
      <c r="L26" s="31"/>
      <c r="M26" s="31"/>
      <c r="N26" s="31"/>
      <c r="O26" s="31"/>
      <c r="P26" s="31"/>
      <c r="Q26" s="31"/>
      <c r="R26" s="31"/>
      <c r="S26" s="31"/>
      <c r="T26" s="31"/>
      <c r="U26" s="31"/>
      <c r="V26" s="31"/>
      <c r="W26" s="31"/>
      <c r="X26" s="31"/>
      <c r="Y26" s="31"/>
      <c r="Z26" s="31"/>
      <c r="AA26" s="31"/>
      <c r="AB26" s="31"/>
      <c r="AC26" s="31"/>
      <c r="AD26" s="31"/>
      <c r="AE26" s="31"/>
      <c r="AF26" s="31"/>
    </row>
    <row r="27" spans="1:32" s="1" customFormat="1" ht="45" customHeight="1" x14ac:dyDescent="0.25">
      <c r="A27" s="31"/>
      <c r="B27" s="30" t="s">
        <v>14</v>
      </c>
      <c r="C27" s="100"/>
      <c r="D27" s="78" t="s">
        <v>171</v>
      </c>
      <c r="E27" s="78" t="s">
        <v>172</v>
      </c>
      <c r="F27" s="51" t="s">
        <v>174</v>
      </c>
      <c r="G27" s="98"/>
      <c r="H27" s="37">
        <f>G27/1000*$G$17</f>
        <v>0</v>
      </c>
      <c r="I27" s="38" t="str">
        <f>IFERROR(IF(F27="Tarif 2022",VLOOKUP(F27,Tarif2022[],2,FALSE),VLOOKUP(F27,Tarif2022[],2,FALSE)),"")</f>
        <v/>
      </c>
      <c r="J27" s="39" t="str">
        <f>IFERROR(I27*H27*0.01*$I$10,"")</f>
        <v/>
      </c>
      <c r="K27" s="31"/>
      <c r="L27" s="31"/>
      <c r="M27" s="31"/>
      <c r="N27" s="31"/>
      <c r="O27" s="31"/>
      <c r="P27" s="31"/>
      <c r="Q27" s="31"/>
      <c r="R27" s="31"/>
      <c r="S27" s="31"/>
      <c r="T27" s="31"/>
      <c r="U27" s="31"/>
      <c r="V27" s="31"/>
      <c r="W27" s="31"/>
      <c r="X27" s="31"/>
      <c r="Y27" s="31"/>
      <c r="Z27" s="31"/>
      <c r="AA27" s="31"/>
      <c r="AB27" s="31"/>
      <c r="AC27" s="31"/>
      <c r="AD27" s="31"/>
      <c r="AE27" s="31"/>
      <c r="AF27" s="31"/>
    </row>
    <row r="28" spans="1:32" s="20" customFormat="1" ht="20.100000000000001" customHeight="1" x14ac:dyDescent="0.25">
      <c r="A28" s="19"/>
      <c r="B28" s="26"/>
      <c r="C28" s="26"/>
      <c r="D28" s="26"/>
      <c r="E28" s="27"/>
      <c r="F28" s="45" t="s">
        <v>128</v>
      </c>
      <c r="G28" s="48">
        <f>SUM(G23:G27)</f>
        <v>0</v>
      </c>
      <c r="H28" s="49">
        <f>SUM(H23:H27)</f>
        <v>0</v>
      </c>
      <c r="I28" s="33"/>
      <c r="J28" s="50" cm="1">
        <f t="array" ref="J28">SUM(IF(ISNA(J23:J27),0,J23:J27))</f>
        <v>0</v>
      </c>
      <c r="K28" s="28"/>
      <c r="L28" s="19"/>
      <c r="M28" s="19"/>
      <c r="N28" s="19"/>
      <c r="O28" s="19"/>
      <c r="P28" s="19"/>
      <c r="Q28" s="19"/>
      <c r="R28" s="19"/>
      <c r="S28" s="19"/>
      <c r="T28" s="19"/>
      <c r="U28" s="19"/>
      <c r="V28" s="19"/>
      <c r="W28" s="19"/>
      <c r="X28" s="19"/>
      <c r="Y28" s="19"/>
      <c r="Z28" s="19"/>
      <c r="AA28" s="19"/>
      <c r="AB28" s="19"/>
      <c r="AC28" s="19"/>
      <c r="AD28" s="19"/>
      <c r="AE28" s="19"/>
      <c r="AF28" s="19"/>
    </row>
    <row r="29" spans="1:32" ht="24.95" customHeight="1" x14ac:dyDescent="0.25">
      <c r="A29" s="3"/>
      <c r="B29" s="5"/>
      <c r="C29" s="5"/>
      <c r="D29" s="5"/>
      <c r="E29" s="5"/>
      <c r="F29" s="25"/>
      <c r="G29" s="25"/>
      <c r="H29" s="25"/>
      <c r="I29" s="25"/>
      <c r="J29" s="25"/>
      <c r="K29" s="5"/>
      <c r="L29" s="10"/>
      <c r="M29" s="10"/>
      <c r="N29" s="10"/>
      <c r="O29" s="10"/>
      <c r="P29" s="10"/>
      <c r="Q29" s="3"/>
      <c r="R29" s="3"/>
      <c r="S29" s="3"/>
      <c r="T29" s="3"/>
      <c r="U29" s="3"/>
      <c r="V29" s="3"/>
      <c r="W29" s="3"/>
      <c r="X29" s="3"/>
      <c r="Y29" s="3"/>
      <c r="Z29" s="3"/>
      <c r="AA29" s="3"/>
      <c r="AB29" s="3"/>
      <c r="AC29" s="3"/>
      <c r="AD29" s="3"/>
      <c r="AE29" s="3"/>
      <c r="AF29" s="3"/>
    </row>
    <row r="30" spans="1:32" ht="24.95" customHeight="1" x14ac:dyDescent="0.25">
      <c r="A30" s="3"/>
      <c r="B30" s="149" t="s">
        <v>129</v>
      </c>
      <c r="C30" s="149"/>
      <c r="D30" s="149"/>
      <c r="E30" s="149"/>
      <c r="F30" s="149"/>
      <c r="G30" s="149"/>
      <c r="H30" s="149"/>
      <c r="I30" s="149"/>
      <c r="J30" s="149"/>
      <c r="K30" s="5"/>
      <c r="L30" s="5"/>
      <c r="M30" s="3"/>
      <c r="N30" s="3"/>
      <c r="O30" s="3"/>
      <c r="P30" s="3"/>
      <c r="Q30" s="3"/>
      <c r="R30" s="3"/>
      <c r="S30" s="3"/>
      <c r="T30" s="3"/>
      <c r="U30" s="3"/>
      <c r="V30" s="3"/>
      <c r="W30" s="3"/>
      <c r="X30" s="3"/>
      <c r="Y30" s="3"/>
      <c r="Z30" s="3"/>
      <c r="AA30" s="3"/>
      <c r="AB30" s="3"/>
      <c r="AC30" s="3"/>
      <c r="AD30" s="3"/>
      <c r="AE30" s="3"/>
      <c r="AF30" s="3"/>
    </row>
    <row r="31" spans="1:32" x14ac:dyDescent="0.25">
      <c r="A31" s="3"/>
      <c r="B31" s="40" t="s">
        <v>297</v>
      </c>
      <c r="C31" s="8"/>
      <c r="D31" s="8"/>
      <c r="E31" s="8"/>
      <c r="F31" s="3"/>
      <c r="G31" s="119"/>
      <c r="H31" s="3"/>
      <c r="I31" s="5"/>
      <c r="J31" s="3"/>
      <c r="K31" s="5"/>
      <c r="L31" s="5"/>
      <c r="M31" s="3"/>
      <c r="N31" s="3"/>
      <c r="O31" s="3"/>
      <c r="P31" s="3"/>
      <c r="Q31" s="3"/>
      <c r="R31" s="3"/>
      <c r="S31" s="3"/>
      <c r="T31" s="3"/>
      <c r="U31" s="3"/>
      <c r="V31" s="3"/>
      <c r="W31" s="3"/>
      <c r="X31" s="3"/>
      <c r="Y31" s="3"/>
      <c r="Z31" s="3"/>
      <c r="AA31" s="3"/>
      <c r="AB31" s="3"/>
      <c r="AC31" s="3"/>
      <c r="AD31" s="3"/>
      <c r="AE31" s="3"/>
      <c r="AF31" s="3"/>
    </row>
    <row r="32" spans="1:32" x14ac:dyDescent="0.25">
      <c r="A32" s="3"/>
      <c r="B32" s="119" t="s">
        <v>146</v>
      </c>
      <c r="C32" s="8"/>
      <c r="D32" s="8"/>
      <c r="E32" s="8"/>
      <c r="F32" s="3"/>
      <c r="G32" s="119"/>
      <c r="H32" s="3"/>
      <c r="I32" s="5"/>
      <c r="J32" s="3"/>
      <c r="K32" s="5"/>
      <c r="L32" s="5"/>
      <c r="M32" s="3"/>
      <c r="N32" s="3"/>
      <c r="O32" s="3"/>
      <c r="P32" s="3"/>
      <c r="Q32" s="3"/>
      <c r="R32" s="3"/>
      <c r="S32" s="3"/>
      <c r="T32" s="3"/>
      <c r="U32" s="3"/>
      <c r="V32" s="3"/>
      <c r="W32" s="3"/>
      <c r="X32" s="3"/>
      <c r="Y32" s="3"/>
      <c r="Z32" s="3"/>
      <c r="AA32" s="3"/>
      <c r="AB32" s="3"/>
      <c r="AC32" s="3"/>
      <c r="AD32" s="3"/>
      <c r="AE32" s="3"/>
      <c r="AF32" s="3"/>
    </row>
    <row r="33" spans="1:32"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row>
    <row r="34" spans="1:32"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2" x14ac:dyDescent="0.2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2" x14ac:dyDescent="0.2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2" x14ac:dyDescent="0.2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2" x14ac:dyDescent="0.2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2" x14ac:dyDescent="0.2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2" x14ac:dyDescent="0.2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2" x14ac:dyDescent="0.2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2" x14ac:dyDescent="0.2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2" x14ac:dyDescent="0.2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2" x14ac:dyDescent="0.2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2" x14ac:dyDescent="0.2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2" x14ac:dyDescent="0.2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1:32" x14ac:dyDescent="0.2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1:32" x14ac:dyDescent="0.2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1:32" x14ac:dyDescent="0.2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1:32"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1:32"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1:32"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row>
    <row r="55" spans="1:32"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24.9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s="2" customFormat="1" ht="15" customHeight="1" x14ac:dyDescent="0.2">
      <c r="A64" s="5"/>
      <c r="B64" s="149" t="s">
        <v>149</v>
      </c>
      <c r="C64" s="149"/>
      <c r="D64" s="149"/>
      <c r="E64" s="149"/>
      <c r="F64" s="149"/>
      <c r="G64" s="149"/>
      <c r="H64" s="149"/>
      <c r="I64" s="149"/>
      <c r="J64" s="149"/>
      <c r="K64" s="149"/>
      <c r="L64" s="149"/>
      <c r="M64" s="149"/>
    </row>
    <row r="65" spans="1:32" s="2" customFormat="1" ht="15" customHeight="1" x14ac:dyDescent="0.2">
      <c r="A65" s="5"/>
      <c r="B65" s="120"/>
      <c r="C65" s="120"/>
      <c r="D65" s="120"/>
      <c r="E65" s="120"/>
      <c r="F65" s="120"/>
      <c r="G65" s="120"/>
      <c r="H65" s="120"/>
      <c r="I65" s="120"/>
      <c r="J65" s="120"/>
      <c r="K65" s="120"/>
      <c r="L65" s="120"/>
      <c r="M65" s="120"/>
    </row>
    <row r="66" spans="1:32" s="2" customFormat="1" x14ac:dyDescent="0.25">
      <c r="A66" s="5"/>
      <c r="B66" s="40" t="s">
        <v>296</v>
      </c>
      <c r="C66" s="41"/>
      <c r="D66" s="41"/>
      <c r="E66" s="41"/>
      <c r="F66" s="41"/>
      <c r="G66" s="119"/>
      <c r="H66" s="41"/>
      <c r="I66" s="42"/>
      <c r="J66" s="41"/>
      <c r="K66" s="43"/>
      <c r="L66" s="41"/>
      <c r="M66" s="41"/>
    </row>
    <row r="67" spans="1:32" x14ac:dyDescent="0.25">
      <c r="A67" s="3"/>
      <c r="B67" s="119" t="s">
        <v>148</v>
      </c>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11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sheetData>
  <sheetProtection algorithmName="SHA-512" hashValue="G2prwiEJqVsxH2KxSrjhhLO+lWbvPQObkwNyHOPzTyDk6U+Lvwpup7M5VPHbNNyEpPdIMaFqwV1RCSOd5gFzdA==" saltValue="e3cal/V9xRLIKDApeiN+ZQ==" spinCount="100000" sheet="1" formatRows="0"/>
  <mergeCells count="21">
    <mergeCell ref="B16:F16"/>
    <mergeCell ref="G16:J16"/>
    <mergeCell ref="B17:F17"/>
    <mergeCell ref="G17:J17"/>
    <mergeCell ref="F2:J2"/>
    <mergeCell ref="F3:J3"/>
    <mergeCell ref="A7:K7"/>
    <mergeCell ref="C10:E10"/>
    <mergeCell ref="C11:E11"/>
    <mergeCell ref="I10:J10"/>
    <mergeCell ref="I11:J11"/>
    <mergeCell ref="G10:H10"/>
    <mergeCell ref="G11:H11"/>
    <mergeCell ref="G15:J15"/>
    <mergeCell ref="B15:F15"/>
    <mergeCell ref="B13:G13"/>
    <mergeCell ref="B19:F19"/>
    <mergeCell ref="B20:J20"/>
    <mergeCell ref="B21:O21"/>
    <mergeCell ref="B30:J30"/>
    <mergeCell ref="B64:M64"/>
  </mergeCells>
  <dataValidations count="1">
    <dataValidation showInputMessage="1" showErrorMessage="1" sqref="H9:K9 K10" xr:uid="{13ED24F9-4316-4E30-918C-4A38B2CF42F7}"/>
  </dataValidations>
  <hyperlinks>
    <hyperlink ref="B32" r:id="rId1" xr:uid="{11090EF4-53C4-48AB-A922-6B8C5F97EB63}"/>
    <hyperlink ref="B67" r:id="rId2" display="mailto:bonusecoconception@eeq.ca" xr:uid="{C76AF1AD-A7CB-423C-BE4E-769EC2C34047}"/>
  </hyperlinks>
  <pageMargins left="0.7" right="0.7" top="0.75" bottom="0.75" header="0.3" footer="0.3"/>
  <pageSetup scale="67" fitToHeight="0" orientation="portrait" r:id="rId3"/>
  <drawing r:id="rId4"/>
  <extLst>
    <ext xmlns:x14="http://schemas.microsoft.com/office/spreadsheetml/2009/9/main" uri="{CCE6A557-97BC-4b89-ADB6-D9C93CAAB3DF}">
      <x14:dataValidations xmlns:xm="http://schemas.microsoft.com/office/excel/2006/main" count="3">
        <x14:dataValidation type="list" allowBlank="1" showInputMessage="1" showErrorMessage="1" xr:uid="{9B5B3A20-9A5B-4DE4-B6A9-A45116CE8345}">
          <x14:formula1>
            <xm:f>Listes!$G$3:$G$9</xm:f>
          </x14:formula1>
          <xm:sqref>D23:D27</xm:sqref>
        </x14:dataValidation>
        <x14:dataValidation type="list" allowBlank="1" showInputMessage="1" xr:uid="{3FA45C86-FDA9-4EDA-A504-7DF8143EDF21}">
          <x14:formula1>
            <xm:f>_xlfn.SWITCH(D23,Listes!$G$11,Listes!$G$12:$G$19,Listes!$G$21,Listes!$G$22:$G$25,Listes!$G$27,Listes!$G$28:$G$31,Listes!$G$33,Listes!$G$34:$G$37,Listes!$G$39,Listes!$G$40:$G$52,Listes!$G$65,Listes!$G$66:$G$67,Listes!$G$71:$G$106)</xm:f>
          </x14:formula1>
          <xm:sqref>E23:E27</xm:sqref>
        </x14:dataValidation>
        <x14:dataValidation type="list" allowBlank="1" showInputMessage="1" showErrorMessage="1" xr:uid="{3C2F63B7-E79E-4D47-BF6F-FC0BADDC4E04}">
          <x14:formula1>
            <xm:f>Listes!$L$3:$L$30</xm:f>
          </x14:formula1>
          <xm:sqref>F23:F27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1243F-0332-40B9-A628-304FBF4FA567}">
  <sheetPr>
    <tabColor rgb="FFE2EDD0"/>
    <pageSetUpPr fitToPage="1"/>
  </sheetPr>
  <dimension ref="A1:AI108"/>
  <sheetViews>
    <sheetView zoomScaleNormal="100" workbookViewId="0"/>
  </sheetViews>
  <sheetFormatPr baseColWidth="10" defaultColWidth="0" defaultRowHeight="15" customHeight="1" zeroHeight="1" x14ac:dyDescent="0.25"/>
  <cols>
    <col min="1" max="1" width="3.7109375" style="3" customWidth="1"/>
    <col min="2" max="2" width="7.140625" style="3" customWidth="1"/>
    <col min="3" max="3" width="22.5703125" style="3" customWidth="1"/>
    <col min="4" max="6" width="22.85546875" style="3" customWidth="1"/>
    <col min="7" max="7" width="22.140625" style="3" customWidth="1"/>
    <col min="8" max="8" width="22.85546875" style="3" customWidth="1"/>
    <col min="9" max="13" width="12.7109375" style="3" customWidth="1"/>
    <col min="14" max="14" width="3.7109375" style="3" customWidth="1"/>
    <col min="15" max="35" width="0" style="3" hidden="1" customWidth="1"/>
    <col min="36" max="16384" width="11.42578125" style="3" hidden="1"/>
  </cols>
  <sheetData>
    <row r="1" spans="1:35" customFormat="1" ht="15"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pans="1:35" customFormat="1" ht="15" customHeight="1" x14ac:dyDescent="0.25">
      <c r="A2" s="3"/>
      <c r="B2" s="3"/>
      <c r="C2" s="3"/>
      <c r="D2" s="3"/>
      <c r="E2" s="3"/>
      <c r="F2" s="3"/>
      <c r="G2" s="3"/>
      <c r="H2" s="175" t="s">
        <v>0</v>
      </c>
      <c r="I2" s="175"/>
      <c r="J2" s="175"/>
      <c r="K2" s="175"/>
      <c r="L2" s="175"/>
      <c r="M2" s="175"/>
      <c r="N2" s="3"/>
      <c r="O2" s="3"/>
      <c r="P2" s="3"/>
      <c r="Q2" s="3"/>
      <c r="R2" s="3"/>
      <c r="S2" s="3"/>
      <c r="T2" s="3"/>
      <c r="U2" s="3"/>
      <c r="V2" s="3"/>
      <c r="W2" s="3"/>
      <c r="X2" s="3"/>
      <c r="Y2" s="3"/>
      <c r="Z2" s="3"/>
      <c r="AA2" s="3"/>
      <c r="AB2" s="3"/>
      <c r="AC2" s="3"/>
      <c r="AD2" s="3"/>
      <c r="AE2" s="3"/>
      <c r="AF2" s="3"/>
      <c r="AG2" s="3"/>
      <c r="AH2" s="3"/>
      <c r="AI2" s="3"/>
    </row>
    <row r="3" spans="1:35" customFormat="1" ht="15" customHeight="1" x14ac:dyDescent="0.25">
      <c r="A3" s="3"/>
      <c r="B3" s="3"/>
      <c r="C3" s="3"/>
      <c r="D3" s="3"/>
      <c r="E3" s="3"/>
      <c r="F3" s="3"/>
      <c r="G3" s="3"/>
      <c r="H3" s="176"/>
      <c r="I3" s="176"/>
      <c r="J3" s="176"/>
      <c r="K3" s="176"/>
      <c r="L3" s="176"/>
      <c r="M3" s="176"/>
      <c r="N3" s="3"/>
      <c r="O3" s="3"/>
      <c r="P3" s="3"/>
      <c r="Q3" s="3"/>
      <c r="R3" s="3"/>
      <c r="S3" s="3"/>
      <c r="T3" s="3"/>
      <c r="U3" s="3"/>
      <c r="V3" s="3"/>
      <c r="W3" s="3"/>
      <c r="X3" s="3"/>
      <c r="Y3" s="3"/>
      <c r="Z3" s="3"/>
      <c r="AA3" s="3"/>
      <c r="AB3" s="3"/>
      <c r="AC3" s="3"/>
      <c r="AD3" s="3"/>
      <c r="AE3" s="3"/>
      <c r="AF3" s="3"/>
      <c r="AG3" s="3"/>
      <c r="AH3" s="3"/>
      <c r="AI3" s="3"/>
    </row>
    <row r="4" spans="1:35" customFormat="1" ht="15" customHeight="1"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customFormat="1" ht="15" customHeight="1" x14ac:dyDescent="0.2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customFormat="1" ht="15" customHeight="1"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customFormat="1" ht="24.95" customHeight="1" x14ac:dyDescent="0.25">
      <c r="A7" s="177" t="s">
        <v>241</v>
      </c>
      <c r="B7" s="177"/>
      <c r="C7" s="177"/>
      <c r="D7" s="177"/>
      <c r="E7" s="177"/>
      <c r="F7" s="177"/>
      <c r="G7" s="177"/>
      <c r="H7" s="177"/>
      <c r="I7" s="177"/>
      <c r="J7" s="177"/>
      <c r="K7" s="177"/>
      <c r="L7" s="177"/>
      <c r="M7" s="177"/>
      <c r="N7" s="177"/>
      <c r="O7" s="3"/>
      <c r="P7" s="3"/>
      <c r="Q7" s="3"/>
      <c r="R7" s="3"/>
      <c r="S7" s="3"/>
      <c r="T7" s="3"/>
      <c r="U7" s="3"/>
      <c r="V7" s="3"/>
      <c r="W7" s="3"/>
      <c r="X7" s="3"/>
      <c r="Y7" s="3"/>
      <c r="Z7" s="3"/>
      <c r="AA7" s="3"/>
      <c r="AB7" s="3"/>
      <c r="AC7" s="3"/>
      <c r="AD7" s="3"/>
      <c r="AE7" s="3"/>
      <c r="AF7" s="3"/>
      <c r="AG7" s="3"/>
      <c r="AH7" s="3"/>
      <c r="AI7" s="3"/>
    </row>
    <row r="8" spans="1:35" customFormat="1" ht="24.95" customHeight="1" x14ac:dyDescent="0.2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customFormat="1" ht="21" customHeight="1" x14ac:dyDescent="0.25">
      <c r="A9" s="3"/>
      <c r="B9" s="11" t="s">
        <v>7</v>
      </c>
      <c r="C9" s="11"/>
      <c r="D9" s="5"/>
      <c r="E9" s="5"/>
      <c r="F9" s="5"/>
      <c r="G9" s="5"/>
      <c r="H9" s="5"/>
      <c r="I9" s="5"/>
      <c r="J9" s="5"/>
      <c r="K9" s="12"/>
      <c r="L9" s="12"/>
      <c r="M9" s="12"/>
      <c r="N9" s="12"/>
      <c r="O9" s="10"/>
      <c r="P9" s="10"/>
      <c r="Q9" s="10"/>
      <c r="R9" s="10"/>
      <c r="S9" s="10"/>
      <c r="T9" s="3"/>
      <c r="U9" s="3"/>
      <c r="V9" s="3"/>
      <c r="W9" s="3"/>
      <c r="X9" s="3"/>
      <c r="Y9" s="3"/>
      <c r="Z9" s="3"/>
      <c r="AA9" s="3"/>
      <c r="AB9" s="3"/>
      <c r="AC9" s="3"/>
      <c r="AD9" s="3"/>
      <c r="AE9" s="3"/>
      <c r="AF9" s="3"/>
      <c r="AG9" s="3"/>
      <c r="AH9" s="3"/>
      <c r="AI9" s="3"/>
    </row>
    <row r="10" spans="1:35" customFormat="1" ht="15" customHeight="1" x14ac:dyDescent="0.25">
      <c r="A10" s="3"/>
      <c r="B10" s="24"/>
      <c r="C10" s="179" t="s">
        <v>176</v>
      </c>
      <c r="D10" s="178"/>
      <c r="E10" s="13"/>
      <c r="F10" s="13"/>
      <c r="G10" s="13"/>
      <c r="H10" s="13"/>
      <c r="I10" s="13"/>
      <c r="J10" s="187" t="s">
        <v>210</v>
      </c>
      <c r="K10" s="187"/>
      <c r="L10" s="188">
        <f>'Actions d''écoconception'!K44/100</f>
        <v>0</v>
      </c>
      <c r="M10" s="189"/>
      <c r="N10" s="14"/>
      <c r="O10" s="10"/>
      <c r="P10" s="10"/>
      <c r="Q10" s="10"/>
      <c r="R10" s="10"/>
      <c r="S10" s="10"/>
      <c r="T10" s="3"/>
      <c r="U10" s="3"/>
      <c r="V10" s="3"/>
      <c r="W10" s="3"/>
      <c r="X10" s="3"/>
      <c r="Y10" s="3"/>
      <c r="Z10" s="3"/>
      <c r="AA10" s="3"/>
      <c r="AB10" s="3"/>
      <c r="AC10" s="3"/>
      <c r="AD10" s="3"/>
      <c r="AE10" s="3"/>
      <c r="AF10" s="3"/>
      <c r="AG10" s="3"/>
      <c r="AH10" s="3"/>
      <c r="AI10" s="3"/>
    </row>
    <row r="11" spans="1:35" customFormat="1" ht="15" customHeight="1" x14ac:dyDescent="0.25">
      <c r="A11" s="3"/>
      <c r="B11" s="23"/>
      <c r="C11" s="179" t="s">
        <v>175</v>
      </c>
      <c r="D11" s="178"/>
      <c r="E11" s="13"/>
      <c r="F11" s="13"/>
      <c r="G11" s="13"/>
      <c r="H11" s="13"/>
      <c r="I11" s="13"/>
      <c r="J11" s="187" t="s">
        <v>152</v>
      </c>
      <c r="K11" s="187"/>
      <c r="L11" s="190" cm="1">
        <f t="array" ref="L11">MIN(25000,(SUM(IF(ISNA(M17:M66),0,M17:M66))))</f>
        <v>0</v>
      </c>
      <c r="M11" s="191"/>
      <c r="N11" s="14"/>
      <c r="O11" s="10"/>
      <c r="P11" s="10"/>
      <c r="Q11" s="10"/>
      <c r="R11" s="10"/>
      <c r="S11" s="10"/>
      <c r="T11" s="3"/>
      <c r="U11" s="3"/>
      <c r="V11" s="3"/>
      <c r="W11" s="3"/>
      <c r="X11" s="3"/>
      <c r="Y11" s="3"/>
      <c r="Z11" s="3"/>
      <c r="AA11" s="3"/>
      <c r="AB11" s="3"/>
      <c r="AC11" s="3"/>
      <c r="AD11" s="3"/>
      <c r="AE11" s="3"/>
      <c r="AF11" s="3"/>
      <c r="AG11" s="3"/>
      <c r="AH11" s="3"/>
      <c r="AI11" s="3"/>
    </row>
    <row r="12" spans="1:35" customFormat="1" ht="24.95" customHeight="1" x14ac:dyDescent="0.25">
      <c r="A12" s="3"/>
      <c r="B12" s="25"/>
      <c r="C12" s="5"/>
      <c r="D12" s="5"/>
      <c r="E12" s="5"/>
      <c r="F12" s="5"/>
      <c r="G12" s="5"/>
      <c r="H12" s="5"/>
      <c r="I12" s="5"/>
      <c r="J12" s="5"/>
      <c r="K12" s="5"/>
      <c r="L12" s="5"/>
      <c r="M12" s="5"/>
      <c r="N12" s="5"/>
      <c r="O12" s="10"/>
      <c r="P12" s="10"/>
      <c r="Q12" s="10"/>
      <c r="R12" s="10"/>
      <c r="S12" s="10"/>
      <c r="T12" s="3"/>
      <c r="U12" s="3"/>
      <c r="V12" s="3"/>
      <c r="W12" s="3"/>
      <c r="X12" s="3"/>
      <c r="Y12" s="3"/>
      <c r="Z12" s="3"/>
      <c r="AA12" s="3"/>
      <c r="AB12" s="3"/>
      <c r="AC12" s="3"/>
      <c r="AD12" s="3"/>
      <c r="AE12" s="3"/>
      <c r="AF12" s="3"/>
      <c r="AG12" s="3"/>
      <c r="AH12" s="3"/>
      <c r="AI12" s="3"/>
    </row>
    <row r="13" spans="1:35" customFormat="1" ht="24.95" customHeight="1" x14ac:dyDescent="0.25">
      <c r="A13" s="3"/>
      <c r="B13" s="149" t="s">
        <v>211</v>
      </c>
      <c r="C13" s="149"/>
      <c r="D13" s="149"/>
      <c r="E13" s="149"/>
      <c r="F13" s="149"/>
      <c r="G13" s="149"/>
      <c r="H13" s="149"/>
      <c r="I13" s="17"/>
      <c r="J13" s="17"/>
      <c r="K13" s="17"/>
      <c r="L13" s="17"/>
      <c r="M13" s="17"/>
      <c r="N13" s="17"/>
      <c r="O13" s="15"/>
      <c r="P13" s="15"/>
      <c r="Q13" s="15"/>
      <c r="R13" s="15"/>
      <c r="S13" s="15"/>
      <c r="T13" s="3"/>
      <c r="U13" s="3"/>
      <c r="V13" s="3"/>
      <c r="W13" s="3"/>
      <c r="X13" s="3"/>
      <c r="Y13" s="3"/>
      <c r="Z13" s="3"/>
      <c r="AA13" s="3"/>
      <c r="AB13" s="3"/>
      <c r="AC13" s="3"/>
      <c r="AD13" s="3"/>
      <c r="AE13" s="3"/>
      <c r="AF13" s="3"/>
      <c r="AG13" s="3"/>
      <c r="AH13" s="3"/>
      <c r="AI13" s="3"/>
    </row>
    <row r="14" spans="1:35" customFormat="1" ht="27.6" customHeight="1" x14ac:dyDescent="0.25">
      <c r="A14" s="3"/>
      <c r="B14" s="164" t="s">
        <v>269</v>
      </c>
      <c r="C14" s="164"/>
      <c r="D14" s="164"/>
      <c r="E14" s="164"/>
      <c r="F14" s="164"/>
      <c r="G14" s="164"/>
      <c r="H14" s="164"/>
      <c r="I14" s="164"/>
      <c r="J14" s="164"/>
      <c r="K14" s="164"/>
      <c r="L14" s="164"/>
      <c r="M14" s="164"/>
      <c r="N14" s="16"/>
      <c r="O14" s="16"/>
      <c r="P14" s="16"/>
      <c r="Q14" s="16"/>
      <c r="R14" s="16"/>
      <c r="S14" s="16"/>
      <c r="T14" s="3"/>
      <c r="U14" s="3"/>
      <c r="V14" s="3"/>
      <c r="W14" s="3"/>
      <c r="X14" s="3"/>
      <c r="Y14" s="3"/>
      <c r="Z14" s="3"/>
      <c r="AA14" s="3"/>
      <c r="AB14" s="3"/>
      <c r="AC14" s="3"/>
      <c r="AD14" s="3"/>
      <c r="AE14" s="3"/>
      <c r="AF14" s="3"/>
      <c r="AG14" s="3"/>
      <c r="AH14" s="3"/>
      <c r="AI14" s="3"/>
    </row>
    <row r="15" spans="1:35" s="2" customFormat="1" ht="13.9" customHeight="1" x14ac:dyDescent="0.2">
      <c r="A15" s="5"/>
      <c r="B15" s="165"/>
      <c r="C15" s="165"/>
      <c r="D15" s="165"/>
      <c r="E15" s="165"/>
      <c r="F15" s="165"/>
      <c r="G15" s="165"/>
      <c r="H15" s="165"/>
      <c r="I15" s="165"/>
      <c r="J15" s="165"/>
      <c r="K15" s="165"/>
      <c r="L15" s="165"/>
      <c r="M15" s="165"/>
      <c r="N15" s="165"/>
      <c r="O15" s="165"/>
      <c r="P15" s="165"/>
      <c r="Q15" s="165"/>
      <c r="R15" s="165"/>
      <c r="S15" s="44"/>
    </row>
    <row r="16" spans="1:35" customFormat="1" ht="54.95" customHeight="1" x14ac:dyDescent="0.25">
      <c r="A16" s="22"/>
      <c r="B16" s="72"/>
      <c r="C16" s="72" t="s">
        <v>212</v>
      </c>
      <c r="D16" s="72" t="s">
        <v>8</v>
      </c>
      <c r="E16" s="72" t="s">
        <v>213</v>
      </c>
      <c r="F16" s="72" t="s">
        <v>242</v>
      </c>
      <c r="G16" s="72" t="s">
        <v>243</v>
      </c>
      <c r="H16" s="72" t="s">
        <v>159</v>
      </c>
      <c r="I16" s="72" t="s">
        <v>9</v>
      </c>
      <c r="J16" s="72" t="s">
        <v>214</v>
      </c>
      <c r="K16" s="72" t="s">
        <v>125</v>
      </c>
      <c r="L16" s="72" t="s">
        <v>126</v>
      </c>
      <c r="M16" s="72" t="s">
        <v>127</v>
      </c>
      <c r="N16" s="3"/>
      <c r="O16" s="3"/>
      <c r="P16" s="3"/>
      <c r="Q16" s="3"/>
      <c r="R16" s="3"/>
      <c r="S16" s="3"/>
      <c r="T16" s="3"/>
      <c r="U16" s="3"/>
      <c r="V16" s="3"/>
      <c r="W16" s="3"/>
      <c r="X16" s="3"/>
      <c r="Y16" s="3"/>
      <c r="Z16" s="3"/>
      <c r="AA16" s="3"/>
      <c r="AB16" s="3"/>
      <c r="AC16" s="3"/>
      <c r="AD16" s="3"/>
      <c r="AE16" s="3"/>
      <c r="AF16" s="3"/>
      <c r="AG16" s="3"/>
      <c r="AH16" s="3"/>
      <c r="AI16" s="3"/>
    </row>
    <row r="17" spans="1:35" s="1" customFormat="1" ht="45" customHeight="1" x14ac:dyDescent="0.25">
      <c r="A17" s="31"/>
      <c r="B17" s="73" t="s">
        <v>10</v>
      </c>
      <c r="C17" s="97"/>
      <c r="D17" s="97"/>
      <c r="E17" s="100"/>
      <c r="F17" s="78" t="s">
        <v>171</v>
      </c>
      <c r="G17" s="78" t="s">
        <v>172</v>
      </c>
      <c r="H17" s="51" t="s">
        <v>174</v>
      </c>
      <c r="I17" s="98"/>
      <c r="J17" s="101"/>
      <c r="K17" s="37">
        <f>I17/1000*J17</f>
        <v>0</v>
      </c>
      <c r="L17" s="38" t="str">
        <f>IFERROR(IF($L$10="Tarif 2022",VLOOKUP(H17,Tarif2022[],2,FALSE),VLOOKUP(H17,Tarif2022[],2,FALSE)),"")</f>
        <v/>
      </c>
      <c r="M17" s="39" t="str">
        <f>IFERROR(L17*K17*$L$10*0.01,"")</f>
        <v/>
      </c>
      <c r="N17" s="31"/>
      <c r="O17" s="31"/>
      <c r="P17" s="31"/>
      <c r="Q17" s="31"/>
      <c r="R17" s="31"/>
      <c r="S17" s="31"/>
      <c r="T17" s="31"/>
      <c r="U17" s="31"/>
      <c r="V17" s="31"/>
      <c r="W17" s="31"/>
      <c r="X17" s="31"/>
      <c r="Y17" s="31"/>
      <c r="Z17" s="31"/>
      <c r="AA17" s="31"/>
      <c r="AB17" s="31"/>
      <c r="AC17" s="31"/>
      <c r="AD17" s="31"/>
      <c r="AE17" s="31"/>
      <c r="AF17" s="31"/>
      <c r="AG17" s="31"/>
      <c r="AH17" s="31"/>
      <c r="AI17" s="31"/>
    </row>
    <row r="18" spans="1:35" s="1" customFormat="1" ht="45" customHeight="1" x14ac:dyDescent="0.25">
      <c r="A18" s="31"/>
      <c r="B18" s="73" t="s">
        <v>11</v>
      </c>
      <c r="C18" s="97"/>
      <c r="D18" s="99"/>
      <c r="E18" s="100"/>
      <c r="F18" s="78" t="s">
        <v>171</v>
      </c>
      <c r="G18" s="78" t="s">
        <v>172</v>
      </c>
      <c r="H18" s="51" t="s">
        <v>174</v>
      </c>
      <c r="I18" s="98"/>
      <c r="J18" s="101"/>
      <c r="K18" s="37">
        <f t="shared" ref="K18:K41" si="0">I18/1000*J18</f>
        <v>0</v>
      </c>
      <c r="L18" s="38" t="str">
        <f>IFERROR(IF($L$10="Tarif 2022",VLOOKUP(H18,Tarif2022[],2,FALSE),VLOOKUP(H18,Tarif2022[],2,FALSE)),"")</f>
        <v/>
      </c>
      <c r="M18" s="39" t="str">
        <f t="shared" ref="M18:M66" si="1">IFERROR(L18*K18*$L$10*0.01,"")</f>
        <v/>
      </c>
      <c r="N18" s="31"/>
      <c r="O18" s="31"/>
      <c r="P18" s="31"/>
      <c r="Q18" s="31"/>
      <c r="R18" s="31"/>
      <c r="S18" s="31"/>
      <c r="T18" s="31"/>
      <c r="U18" s="31"/>
      <c r="V18" s="31"/>
      <c r="W18" s="31"/>
      <c r="X18" s="31"/>
      <c r="Y18" s="31"/>
      <c r="Z18" s="31"/>
      <c r="AA18" s="31"/>
      <c r="AB18" s="31"/>
      <c r="AC18" s="31"/>
      <c r="AD18" s="31"/>
      <c r="AE18" s="31"/>
      <c r="AF18" s="31"/>
      <c r="AG18" s="31"/>
      <c r="AH18" s="31"/>
      <c r="AI18" s="31"/>
    </row>
    <row r="19" spans="1:35" s="1" customFormat="1" ht="45" customHeight="1" x14ac:dyDescent="0.25">
      <c r="A19" s="31"/>
      <c r="B19" s="73" t="s">
        <v>12</v>
      </c>
      <c r="C19" s="97"/>
      <c r="D19" s="99"/>
      <c r="E19" s="100"/>
      <c r="F19" s="78" t="s">
        <v>171</v>
      </c>
      <c r="G19" s="78" t="s">
        <v>172</v>
      </c>
      <c r="H19" s="51" t="s">
        <v>174</v>
      </c>
      <c r="I19" s="98"/>
      <c r="J19" s="101"/>
      <c r="K19" s="37">
        <f t="shared" si="0"/>
        <v>0</v>
      </c>
      <c r="L19" s="38" t="str">
        <f>IFERROR(IF($L$10="Tarif 2022",VLOOKUP(H19,Tarif2022[],2,FALSE),VLOOKUP(H19,Tarif2022[],2,FALSE)),"")</f>
        <v/>
      </c>
      <c r="M19" s="39" t="str">
        <f t="shared" si="1"/>
        <v/>
      </c>
      <c r="N19" s="31"/>
      <c r="O19" s="31"/>
      <c r="P19" s="31"/>
      <c r="Q19" s="31"/>
      <c r="R19" s="31"/>
      <c r="S19" s="31"/>
      <c r="T19" s="31"/>
      <c r="U19" s="31"/>
      <c r="V19" s="31"/>
      <c r="W19" s="31"/>
      <c r="X19" s="31"/>
      <c r="Y19" s="31"/>
      <c r="Z19" s="31"/>
      <c r="AA19" s="31"/>
      <c r="AB19" s="31"/>
      <c r="AC19" s="31"/>
      <c r="AD19" s="31"/>
      <c r="AE19" s="31"/>
      <c r="AF19" s="31"/>
      <c r="AG19" s="31"/>
      <c r="AH19" s="31"/>
      <c r="AI19" s="31"/>
    </row>
    <row r="20" spans="1:35" s="1" customFormat="1" ht="45" customHeight="1" x14ac:dyDescent="0.25">
      <c r="A20" s="31"/>
      <c r="B20" s="73" t="s">
        <v>13</v>
      </c>
      <c r="C20" s="99"/>
      <c r="D20" s="99"/>
      <c r="E20" s="99"/>
      <c r="F20" s="78" t="s">
        <v>171</v>
      </c>
      <c r="G20" s="78" t="s">
        <v>172</v>
      </c>
      <c r="H20" s="51" t="s">
        <v>174</v>
      </c>
      <c r="I20" s="98"/>
      <c r="J20" s="101"/>
      <c r="K20" s="37">
        <f t="shared" si="0"/>
        <v>0</v>
      </c>
      <c r="L20" s="38" t="str">
        <f>IFERROR(IF($L$10="Tarif 2022",VLOOKUP(H20,Tarif2022[],2,FALSE),VLOOKUP(H20,Tarif2022[],2,FALSE)),"")</f>
        <v/>
      </c>
      <c r="M20" s="39" t="str">
        <f t="shared" si="1"/>
        <v/>
      </c>
      <c r="N20" s="31"/>
      <c r="O20" s="31"/>
      <c r="P20" s="31"/>
      <c r="Q20" s="31"/>
      <c r="R20" s="31"/>
      <c r="S20" s="31"/>
      <c r="T20" s="31"/>
      <c r="U20" s="31"/>
      <c r="V20" s="31"/>
      <c r="W20" s="31"/>
      <c r="X20" s="31"/>
      <c r="Y20" s="31"/>
      <c r="Z20" s="31"/>
      <c r="AA20" s="31"/>
      <c r="AB20" s="31"/>
      <c r="AC20" s="31"/>
      <c r="AD20" s="31"/>
      <c r="AE20" s="31"/>
      <c r="AF20" s="31"/>
      <c r="AG20" s="31"/>
      <c r="AH20" s="31"/>
      <c r="AI20" s="31"/>
    </row>
    <row r="21" spans="1:35" s="1" customFormat="1" ht="45" customHeight="1" x14ac:dyDescent="0.25">
      <c r="A21" s="31"/>
      <c r="B21" s="73" t="s">
        <v>14</v>
      </c>
      <c r="C21" s="99"/>
      <c r="D21" s="99"/>
      <c r="E21" s="99"/>
      <c r="F21" s="78" t="s">
        <v>171</v>
      </c>
      <c r="G21" s="78" t="s">
        <v>172</v>
      </c>
      <c r="H21" s="51" t="s">
        <v>174</v>
      </c>
      <c r="I21" s="98"/>
      <c r="J21" s="101"/>
      <c r="K21" s="37">
        <f t="shared" si="0"/>
        <v>0</v>
      </c>
      <c r="L21" s="38" t="str">
        <f>IFERROR(IF($L$10="Tarif 2022",VLOOKUP(H21,Tarif2022[],2,FALSE),VLOOKUP(H21,Tarif2022[],2,FALSE)),"")</f>
        <v/>
      </c>
      <c r="M21" s="39" t="str">
        <f t="shared" si="1"/>
        <v/>
      </c>
      <c r="N21" s="31"/>
      <c r="O21" s="31"/>
      <c r="P21" s="31"/>
      <c r="Q21" s="31"/>
      <c r="R21" s="31"/>
      <c r="S21" s="31"/>
      <c r="T21" s="31"/>
      <c r="U21" s="31"/>
      <c r="V21" s="31"/>
      <c r="W21" s="31"/>
      <c r="X21" s="31"/>
      <c r="Y21" s="31"/>
      <c r="Z21" s="31"/>
      <c r="AA21" s="31"/>
      <c r="AB21" s="31"/>
      <c r="AC21" s="31"/>
      <c r="AD21" s="31"/>
      <c r="AE21" s="31"/>
      <c r="AF21" s="31"/>
      <c r="AG21" s="31"/>
      <c r="AH21" s="31"/>
      <c r="AI21" s="31"/>
    </row>
    <row r="22" spans="1:35" s="1" customFormat="1" ht="45" customHeight="1" x14ac:dyDescent="0.25">
      <c r="A22" s="31"/>
      <c r="B22" s="73" t="s">
        <v>215</v>
      </c>
      <c r="C22" s="99"/>
      <c r="D22" s="99"/>
      <c r="E22" s="99"/>
      <c r="F22" s="78" t="s">
        <v>171</v>
      </c>
      <c r="G22" s="78" t="s">
        <v>172</v>
      </c>
      <c r="H22" s="51" t="s">
        <v>174</v>
      </c>
      <c r="I22" s="98"/>
      <c r="J22" s="101"/>
      <c r="K22" s="37">
        <f t="shared" si="0"/>
        <v>0</v>
      </c>
      <c r="L22" s="38" t="str">
        <f>IFERROR(IF($L$10="Tarif 2022",VLOOKUP(H22,Tarif2022[],2,FALSE),VLOOKUP(H22,Tarif2022[],2,FALSE)),"")</f>
        <v/>
      </c>
      <c r="M22" s="39" t="str">
        <f t="shared" si="1"/>
        <v/>
      </c>
      <c r="N22" s="31"/>
      <c r="O22" s="31"/>
      <c r="P22" s="31"/>
      <c r="Q22" s="31"/>
      <c r="R22" s="31"/>
      <c r="S22" s="31"/>
      <c r="T22" s="31"/>
      <c r="U22" s="31"/>
      <c r="V22" s="31"/>
      <c r="W22" s="31"/>
      <c r="X22" s="31"/>
      <c r="Y22" s="31"/>
      <c r="Z22" s="31"/>
      <c r="AA22" s="31"/>
      <c r="AB22" s="31"/>
      <c r="AC22" s="31"/>
      <c r="AD22" s="31"/>
      <c r="AE22" s="31"/>
      <c r="AF22" s="31"/>
      <c r="AG22" s="31"/>
      <c r="AH22" s="31"/>
      <c r="AI22" s="31"/>
    </row>
    <row r="23" spans="1:35" s="1" customFormat="1" ht="45" customHeight="1" x14ac:dyDescent="0.25">
      <c r="A23" s="31"/>
      <c r="B23" s="73" t="s">
        <v>216</v>
      </c>
      <c r="C23" s="99"/>
      <c r="D23" s="99"/>
      <c r="E23" s="99"/>
      <c r="F23" s="78" t="s">
        <v>171</v>
      </c>
      <c r="G23" s="78" t="s">
        <v>172</v>
      </c>
      <c r="H23" s="51" t="s">
        <v>174</v>
      </c>
      <c r="I23" s="98"/>
      <c r="J23" s="101"/>
      <c r="K23" s="37">
        <f t="shared" si="0"/>
        <v>0</v>
      </c>
      <c r="L23" s="38" t="str">
        <f>IFERROR(IF($L$10="Tarif 2022",VLOOKUP(H23,Tarif2022[],2,FALSE),VLOOKUP(H23,Tarif2022[],2,FALSE)),"")</f>
        <v/>
      </c>
      <c r="M23" s="39" t="str">
        <f t="shared" si="1"/>
        <v/>
      </c>
      <c r="N23" s="31"/>
      <c r="O23" s="31"/>
      <c r="P23" s="31"/>
      <c r="Q23" s="31"/>
      <c r="R23" s="31"/>
      <c r="S23" s="31"/>
      <c r="T23" s="31"/>
      <c r="U23" s="31"/>
      <c r="V23" s="31"/>
      <c r="W23" s="31"/>
      <c r="X23" s="31"/>
      <c r="Y23" s="31"/>
      <c r="Z23" s="31"/>
      <c r="AA23" s="31"/>
      <c r="AB23" s="31"/>
      <c r="AC23" s="31"/>
      <c r="AD23" s="31"/>
      <c r="AE23" s="31"/>
      <c r="AF23" s="31"/>
      <c r="AG23" s="31"/>
      <c r="AH23" s="31"/>
      <c r="AI23" s="31"/>
    </row>
    <row r="24" spans="1:35" s="1" customFormat="1" ht="45" customHeight="1" x14ac:dyDescent="0.25">
      <c r="A24" s="31"/>
      <c r="B24" s="73" t="s">
        <v>217</v>
      </c>
      <c r="C24" s="99"/>
      <c r="D24" s="99"/>
      <c r="E24" s="99"/>
      <c r="F24" s="78" t="s">
        <v>171</v>
      </c>
      <c r="G24" s="78" t="s">
        <v>172</v>
      </c>
      <c r="H24" s="51" t="s">
        <v>174</v>
      </c>
      <c r="I24" s="98"/>
      <c r="J24" s="101"/>
      <c r="K24" s="37">
        <f t="shared" si="0"/>
        <v>0</v>
      </c>
      <c r="L24" s="38" t="str">
        <f>IFERROR(IF($L$10="Tarif 2022",VLOOKUP(H24,Tarif2022[],2,FALSE),VLOOKUP(H24,Tarif2022[],2,FALSE)),"")</f>
        <v/>
      </c>
      <c r="M24" s="39" t="str">
        <f t="shared" si="1"/>
        <v/>
      </c>
      <c r="N24" s="31"/>
      <c r="O24" s="31"/>
      <c r="P24" s="31"/>
      <c r="Q24" s="31"/>
      <c r="R24" s="31"/>
      <c r="S24" s="31"/>
      <c r="T24" s="31"/>
      <c r="U24" s="31"/>
      <c r="V24" s="31"/>
      <c r="W24" s="31"/>
      <c r="X24" s="31"/>
      <c r="Y24" s="31"/>
      <c r="Z24" s="31"/>
      <c r="AA24" s="31"/>
      <c r="AB24" s="31"/>
      <c r="AC24" s="31"/>
      <c r="AD24" s="31"/>
      <c r="AE24" s="31"/>
      <c r="AF24" s="31"/>
      <c r="AG24" s="31"/>
      <c r="AH24" s="31"/>
      <c r="AI24" s="31"/>
    </row>
    <row r="25" spans="1:35" s="1" customFormat="1" ht="45" customHeight="1" x14ac:dyDescent="0.25">
      <c r="A25" s="31"/>
      <c r="B25" s="73" t="s">
        <v>218</v>
      </c>
      <c r="C25" s="99"/>
      <c r="D25" s="99"/>
      <c r="E25" s="99"/>
      <c r="F25" s="78" t="s">
        <v>171</v>
      </c>
      <c r="G25" s="78" t="s">
        <v>172</v>
      </c>
      <c r="H25" s="51" t="s">
        <v>174</v>
      </c>
      <c r="I25" s="98"/>
      <c r="J25" s="101"/>
      <c r="K25" s="37">
        <f t="shared" si="0"/>
        <v>0</v>
      </c>
      <c r="L25" s="38" t="str">
        <f>IFERROR(IF($L$10="Tarif 2022",VLOOKUP(H25,Tarif2022[],2,FALSE),VLOOKUP(H25,Tarif2022[],2,FALSE)),"")</f>
        <v/>
      </c>
      <c r="M25" s="39" t="str">
        <f t="shared" si="1"/>
        <v/>
      </c>
      <c r="N25" s="31"/>
      <c r="O25" s="31"/>
      <c r="P25" s="31"/>
      <c r="Q25" s="31"/>
      <c r="R25" s="31"/>
      <c r="S25" s="31"/>
      <c r="T25" s="31"/>
      <c r="U25" s="31"/>
      <c r="V25" s="31"/>
      <c r="W25" s="31"/>
      <c r="X25" s="31"/>
      <c r="Y25" s="31"/>
      <c r="Z25" s="31"/>
      <c r="AA25" s="31"/>
      <c r="AB25" s="31"/>
      <c r="AC25" s="31"/>
      <c r="AD25" s="31"/>
      <c r="AE25" s="31"/>
      <c r="AF25" s="31"/>
      <c r="AG25" s="31"/>
      <c r="AH25" s="31"/>
      <c r="AI25" s="31"/>
    </row>
    <row r="26" spans="1:35" s="1" customFormat="1" ht="45" customHeight="1" x14ac:dyDescent="0.25">
      <c r="A26" s="31"/>
      <c r="B26" s="73" t="s">
        <v>219</v>
      </c>
      <c r="C26" s="99"/>
      <c r="D26" s="99"/>
      <c r="E26" s="99"/>
      <c r="F26" s="78" t="s">
        <v>171</v>
      </c>
      <c r="G26" s="78" t="s">
        <v>172</v>
      </c>
      <c r="H26" s="51" t="s">
        <v>174</v>
      </c>
      <c r="I26" s="98"/>
      <c r="J26" s="101"/>
      <c r="K26" s="37">
        <f t="shared" si="0"/>
        <v>0</v>
      </c>
      <c r="L26" s="38" t="str">
        <f>IFERROR(IF($L$10="Tarif 2022",VLOOKUP(H26,Tarif2022[],2,FALSE),VLOOKUP(H26,Tarif2022[],2,FALSE)),"")</f>
        <v/>
      </c>
      <c r="M26" s="39" t="str">
        <f t="shared" si="1"/>
        <v/>
      </c>
      <c r="N26" s="31"/>
      <c r="O26" s="31"/>
      <c r="P26" s="31"/>
      <c r="Q26" s="31"/>
      <c r="R26" s="31"/>
      <c r="S26" s="31"/>
      <c r="T26" s="31"/>
      <c r="U26" s="31"/>
      <c r="V26" s="31"/>
      <c r="W26" s="31"/>
      <c r="X26" s="31"/>
      <c r="Y26" s="31"/>
      <c r="Z26" s="31"/>
      <c r="AA26" s="31"/>
      <c r="AB26" s="31"/>
      <c r="AC26" s="31"/>
      <c r="AD26" s="31"/>
      <c r="AE26" s="31"/>
      <c r="AF26" s="31"/>
      <c r="AG26" s="31"/>
      <c r="AH26" s="31"/>
      <c r="AI26" s="31"/>
    </row>
    <row r="27" spans="1:35" s="1" customFormat="1" ht="45" customHeight="1" x14ac:dyDescent="0.25">
      <c r="A27" s="31"/>
      <c r="B27" s="73" t="s">
        <v>220</v>
      </c>
      <c r="C27" s="99"/>
      <c r="D27" s="99"/>
      <c r="E27" s="99"/>
      <c r="F27" s="78" t="s">
        <v>171</v>
      </c>
      <c r="G27" s="78" t="s">
        <v>172</v>
      </c>
      <c r="H27" s="51" t="s">
        <v>174</v>
      </c>
      <c r="I27" s="98"/>
      <c r="J27" s="101"/>
      <c r="K27" s="37">
        <f t="shared" si="0"/>
        <v>0</v>
      </c>
      <c r="L27" s="38" t="str">
        <f>IFERROR(IF($L$10="Tarif 2022",VLOOKUP(H27,Tarif2022[],2,FALSE),VLOOKUP(H27,Tarif2022[],2,FALSE)),"")</f>
        <v/>
      </c>
      <c r="M27" s="39" t="str">
        <f t="shared" si="1"/>
        <v/>
      </c>
      <c r="N27" s="31"/>
      <c r="O27" s="31"/>
      <c r="P27" s="31"/>
      <c r="Q27" s="31"/>
      <c r="R27" s="31"/>
      <c r="S27" s="31"/>
      <c r="T27" s="31"/>
      <c r="U27" s="31"/>
      <c r="V27" s="31"/>
      <c r="W27" s="31"/>
      <c r="X27" s="31"/>
      <c r="Y27" s="31"/>
      <c r="Z27" s="31"/>
      <c r="AA27" s="31"/>
      <c r="AB27" s="31"/>
      <c r="AC27" s="31"/>
      <c r="AD27" s="31"/>
      <c r="AE27" s="31"/>
      <c r="AF27" s="31"/>
      <c r="AG27" s="31"/>
      <c r="AH27" s="31"/>
      <c r="AI27" s="31"/>
    </row>
    <row r="28" spans="1:35" s="1" customFormat="1" ht="45" customHeight="1" x14ac:dyDescent="0.25">
      <c r="A28" s="31"/>
      <c r="B28" s="73" t="s">
        <v>221</v>
      </c>
      <c r="C28" s="99"/>
      <c r="D28" s="99"/>
      <c r="E28" s="99"/>
      <c r="F28" s="78" t="s">
        <v>171</v>
      </c>
      <c r="G28" s="78" t="s">
        <v>172</v>
      </c>
      <c r="H28" s="51" t="s">
        <v>174</v>
      </c>
      <c r="I28" s="98"/>
      <c r="J28" s="101"/>
      <c r="K28" s="37">
        <f t="shared" si="0"/>
        <v>0</v>
      </c>
      <c r="L28" s="38" t="str">
        <f>IFERROR(IF($L$10="Tarif 2022",VLOOKUP(H28,Tarif2022[],2,FALSE),VLOOKUP(H28,Tarif2022[],2,FALSE)),"")</f>
        <v/>
      </c>
      <c r="M28" s="39" t="str">
        <f t="shared" si="1"/>
        <v/>
      </c>
      <c r="N28" s="31"/>
      <c r="O28" s="31"/>
      <c r="P28" s="31"/>
      <c r="Q28" s="31"/>
      <c r="R28" s="31"/>
      <c r="S28" s="31"/>
      <c r="T28" s="31"/>
      <c r="U28" s="31"/>
      <c r="V28" s="31"/>
      <c r="W28" s="31"/>
      <c r="X28" s="31"/>
      <c r="Y28" s="31"/>
      <c r="Z28" s="31"/>
      <c r="AA28" s="31"/>
      <c r="AB28" s="31"/>
      <c r="AC28" s="31"/>
      <c r="AD28" s="31"/>
      <c r="AE28" s="31"/>
      <c r="AF28" s="31"/>
      <c r="AG28" s="31"/>
      <c r="AH28" s="31"/>
      <c r="AI28" s="31"/>
    </row>
    <row r="29" spans="1:35" s="1" customFormat="1" ht="45" customHeight="1" x14ac:dyDescent="0.25">
      <c r="A29" s="31"/>
      <c r="B29" s="73" t="s">
        <v>222</v>
      </c>
      <c r="C29" s="99"/>
      <c r="D29" s="99"/>
      <c r="E29" s="99"/>
      <c r="F29" s="78" t="s">
        <v>171</v>
      </c>
      <c r="G29" s="78" t="s">
        <v>172</v>
      </c>
      <c r="H29" s="51" t="s">
        <v>174</v>
      </c>
      <c r="I29" s="98"/>
      <c r="J29" s="101"/>
      <c r="K29" s="37">
        <f t="shared" si="0"/>
        <v>0</v>
      </c>
      <c r="L29" s="38" t="str">
        <f>IFERROR(IF($L$10="Tarif 2022",VLOOKUP(H29,Tarif2022[],2,FALSE),VLOOKUP(H29,Tarif2022[],2,FALSE)),"")</f>
        <v/>
      </c>
      <c r="M29" s="39" t="str">
        <f t="shared" si="1"/>
        <v/>
      </c>
      <c r="N29" s="31"/>
      <c r="O29" s="31"/>
      <c r="P29" s="31"/>
      <c r="Q29" s="31"/>
      <c r="R29" s="31"/>
      <c r="S29" s="31"/>
      <c r="T29" s="31"/>
      <c r="U29" s="31"/>
      <c r="V29" s="31"/>
      <c r="W29" s="31"/>
      <c r="X29" s="31"/>
      <c r="Y29" s="31"/>
      <c r="Z29" s="31"/>
      <c r="AA29" s="31"/>
      <c r="AB29" s="31"/>
      <c r="AC29" s="31"/>
      <c r="AD29" s="31"/>
      <c r="AE29" s="31"/>
      <c r="AF29" s="31"/>
      <c r="AG29" s="31"/>
      <c r="AH29" s="31"/>
      <c r="AI29" s="31"/>
    </row>
    <row r="30" spans="1:35" s="1" customFormat="1" ht="45" customHeight="1" x14ac:dyDescent="0.25">
      <c r="A30" s="31"/>
      <c r="B30" s="73" t="s">
        <v>223</v>
      </c>
      <c r="C30" s="99"/>
      <c r="D30" s="99"/>
      <c r="E30" s="99"/>
      <c r="F30" s="78" t="s">
        <v>171</v>
      </c>
      <c r="G30" s="78" t="s">
        <v>172</v>
      </c>
      <c r="H30" s="51" t="s">
        <v>174</v>
      </c>
      <c r="I30" s="98"/>
      <c r="J30" s="101"/>
      <c r="K30" s="37">
        <f t="shared" si="0"/>
        <v>0</v>
      </c>
      <c r="L30" s="38" t="str">
        <f>IFERROR(IF($L$10="Tarif 2022",VLOOKUP(H30,Tarif2022[],2,FALSE),VLOOKUP(H30,Tarif2022[],2,FALSE)),"")</f>
        <v/>
      </c>
      <c r="M30" s="39" t="str">
        <f t="shared" si="1"/>
        <v/>
      </c>
      <c r="N30" s="31"/>
      <c r="O30" s="31"/>
      <c r="P30" s="31"/>
      <c r="Q30" s="31"/>
      <c r="R30" s="31"/>
      <c r="S30" s="31"/>
      <c r="T30" s="31"/>
      <c r="U30" s="31"/>
      <c r="V30" s="31"/>
      <c r="W30" s="31"/>
      <c r="X30" s="31"/>
      <c r="Y30" s="31"/>
      <c r="Z30" s="31"/>
      <c r="AA30" s="31"/>
      <c r="AB30" s="31"/>
      <c r="AC30" s="31"/>
      <c r="AD30" s="31"/>
      <c r="AE30" s="31"/>
      <c r="AF30" s="31"/>
      <c r="AG30" s="31"/>
      <c r="AH30" s="31"/>
      <c r="AI30" s="31"/>
    </row>
    <row r="31" spans="1:35" s="1" customFormat="1" ht="45" customHeight="1" x14ac:dyDescent="0.25">
      <c r="A31" s="31"/>
      <c r="B31" s="73" t="s">
        <v>224</v>
      </c>
      <c r="C31" s="99"/>
      <c r="D31" s="99"/>
      <c r="E31" s="99"/>
      <c r="F31" s="78" t="s">
        <v>171</v>
      </c>
      <c r="G31" s="78" t="s">
        <v>172</v>
      </c>
      <c r="H31" s="51" t="s">
        <v>174</v>
      </c>
      <c r="I31" s="98"/>
      <c r="J31" s="101"/>
      <c r="K31" s="37">
        <f t="shared" si="0"/>
        <v>0</v>
      </c>
      <c r="L31" s="38" t="str">
        <f>IFERROR(IF($L$10="Tarif 2022",VLOOKUP(H31,Tarif2022[],2,FALSE),VLOOKUP(H31,Tarif2022[],2,FALSE)),"")</f>
        <v/>
      </c>
      <c r="M31" s="39" t="str">
        <f t="shared" si="1"/>
        <v/>
      </c>
      <c r="N31" s="31"/>
      <c r="O31" s="31"/>
      <c r="P31" s="31"/>
      <c r="Q31" s="31"/>
      <c r="R31" s="31"/>
      <c r="S31" s="31"/>
      <c r="T31" s="31"/>
      <c r="U31" s="31"/>
      <c r="V31" s="31"/>
      <c r="W31" s="31"/>
      <c r="X31" s="31"/>
      <c r="Y31" s="31"/>
      <c r="Z31" s="31"/>
      <c r="AA31" s="31"/>
      <c r="AB31" s="31"/>
      <c r="AC31" s="31"/>
      <c r="AD31" s="31"/>
      <c r="AE31" s="31"/>
      <c r="AF31" s="31"/>
      <c r="AG31" s="31"/>
      <c r="AH31" s="31"/>
      <c r="AI31" s="31"/>
    </row>
    <row r="32" spans="1:35" s="1" customFormat="1" ht="45" customHeight="1" x14ac:dyDescent="0.25">
      <c r="A32" s="31"/>
      <c r="B32" s="73" t="s">
        <v>225</v>
      </c>
      <c r="C32" s="99"/>
      <c r="D32" s="99"/>
      <c r="E32" s="99"/>
      <c r="F32" s="78" t="s">
        <v>171</v>
      </c>
      <c r="G32" s="78" t="s">
        <v>172</v>
      </c>
      <c r="H32" s="51" t="s">
        <v>174</v>
      </c>
      <c r="I32" s="98"/>
      <c r="J32" s="101"/>
      <c r="K32" s="37">
        <f t="shared" si="0"/>
        <v>0</v>
      </c>
      <c r="L32" s="38" t="str">
        <f>IFERROR(IF($L$10="Tarif 2022",VLOOKUP(H32,Tarif2022[],2,FALSE),VLOOKUP(H32,Tarif2022[],2,FALSE)),"")</f>
        <v/>
      </c>
      <c r="M32" s="39" t="str">
        <f t="shared" si="1"/>
        <v/>
      </c>
      <c r="N32" s="31"/>
      <c r="O32" s="31"/>
      <c r="P32" s="31"/>
      <c r="Q32" s="31"/>
      <c r="R32" s="31"/>
      <c r="S32" s="31"/>
      <c r="T32" s="31"/>
      <c r="U32" s="31"/>
      <c r="V32" s="31"/>
      <c r="W32" s="31"/>
      <c r="X32" s="31"/>
      <c r="Y32" s="31"/>
      <c r="Z32" s="31"/>
      <c r="AA32" s="31"/>
      <c r="AB32" s="31"/>
      <c r="AC32" s="31"/>
      <c r="AD32" s="31"/>
      <c r="AE32" s="31"/>
      <c r="AF32" s="31"/>
      <c r="AG32" s="31"/>
      <c r="AH32" s="31"/>
      <c r="AI32" s="31"/>
    </row>
    <row r="33" spans="1:35" s="1" customFormat="1" ht="45" customHeight="1" x14ac:dyDescent="0.25">
      <c r="A33" s="31"/>
      <c r="B33" s="73" t="s">
        <v>226</v>
      </c>
      <c r="C33" s="99"/>
      <c r="D33" s="99"/>
      <c r="E33" s="99"/>
      <c r="F33" s="78" t="s">
        <v>171</v>
      </c>
      <c r="G33" s="78" t="s">
        <v>172</v>
      </c>
      <c r="H33" s="51" t="s">
        <v>174</v>
      </c>
      <c r="I33" s="98"/>
      <c r="J33" s="101"/>
      <c r="K33" s="37">
        <f t="shared" si="0"/>
        <v>0</v>
      </c>
      <c r="L33" s="38" t="str">
        <f>IFERROR(IF($L$10="Tarif 2022",VLOOKUP(H33,Tarif2022[],2,FALSE),VLOOKUP(H33,Tarif2022[],2,FALSE)),"")</f>
        <v/>
      </c>
      <c r="M33" s="39" t="str">
        <f t="shared" si="1"/>
        <v/>
      </c>
      <c r="N33" s="31"/>
      <c r="O33" s="31"/>
      <c r="P33" s="31"/>
      <c r="Q33" s="31"/>
      <c r="R33" s="31"/>
      <c r="S33" s="31"/>
      <c r="T33" s="31"/>
      <c r="U33" s="31"/>
      <c r="V33" s="31"/>
      <c r="W33" s="31"/>
      <c r="X33" s="31"/>
      <c r="Y33" s="31"/>
      <c r="Z33" s="31"/>
      <c r="AA33" s="31"/>
      <c r="AB33" s="31"/>
      <c r="AC33" s="31"/>
      <c r="AD33" s="31"/>
      <c r="AE33" s="31"/>
      <c r="AF33" s="31"/>
      <c r="AG33" s="31"/>
      <c r="AH33" s="31"/>
      <c r="AI33" s="31"/>
    </row>
    <row r="34" spans="1:35" s="1" customFormat="1" ht="45" customHeight="1" x14ac:dyDescent="0.25">
      <c r="A34" s="31"/>
      <c r="B34" s="73" t="s">
        <v>227</v>
      </c>
      <c r="C34" s="99"/>
      <c r="D34" s="99"/>
      <c r="E34" s="99"/>
      <c r="F34" s="78" t="s">
        <v>171</v>
      </c>
      <c r="G34" s="78" t="s">
        <v>172</v>
      </c>
      <c r="H34" s="51" t="s">
        <v>174</v>
      </c>
      <c r="I34" s="98"/>
      <c r="J34" s="101"/>
      <c r="K34" s="37">
        <f t="shared" si="0"/>
        <v>0</v>
      </c>
      <c r="L34" s="38" t="str">
        <f>IFERROR(IF($L$10="Tarif 2022",VLOOKUP(H34,Tarif2022[],2,FALSE),VLOOKUP(H34,Tarif2022[],2,FALSE)),"")</f>
        <v/>
      </c>
      <c r="M34" s="39" t="str">
        <f t="shared" si="1"/>
        <v/>
      </c>
      <c r="N34" s="31"/>
      <c r="O34" s="31"/>
      <c r="P34" s="31"/>
      <c r="Q34" s="31"/>
      <c r="R34" s="31"/>
      <c r="S34" s="31"/>
      <c r="T34" s="31"/>
      <c r="U34" s="31"/>
      <c r="V34" s="31"/>
      <c r="W34" s="31"/>
      <c r="X34" s="31"/>
      <c r="Y34" s="31"/>
      <c r="Z34" s="31"/>
      <c r="AA34" s="31"/>
      <c r="AB34" s="31"/>
      <c r="AC34" s="31"/>
      <c r="AD34" s="31"/>
      <c r="AE34" s="31"/>
      <c r="AF34" s="31"/>
      <c r="AG34" s="31"/>
      <c r="AH34" s="31"/>
      <c r="AI34" s="31"/>
    </row>
    <row r="35" spans="1:35" s="1" customFormat="1" ht="45" customHeight="1" x14ac:dyDescent="0.25">
      <c r="A35" s="31"/>
      <c r="B35" s="73" t="s">
        <v>228</v>
      </c>
      <c r="C35" s="99"/>
      <c r="D35" s="99"/>
      <c r="E35" s="99"/>
      <c r="F35" s="78" t="s">
        <v>171</v>
      </c>
      <c r="G35" s="78" t="s">
        <v>172</v>
      </c>
      <c r="H35" s="51" t="s">
        <v>174</v>
      </c>
      <c r="I35" s="98"/>
      <c r="J35" s="101"/>
      <c r="K35" s="37">
        <f t="shared" si="0"/>
        <v>0</v>
      </c>
      <c r="L35" s="38" t="str">
        <f>IFERROR(IF($L$10="Tarif 2022",VLOOKUP(H35,Tarif2022[],2,FALSE),VLOOKUP(H35,Tarif2022[],2,FALSE)),"")</f>
        <v/>
      </c>
      <c r="M35" s="39" t="str">
        <f t="shared" si="1"/>
        <v/>
      </c>
      <c r="N35" s="31"/>
      <c r="O35" s="31"/>
      <c r="P35" s="31"/>
      <c r="Q35" s="31"/>
      <c r="R35" s="31"/>
      <c r="S35" s="31"/>
      <c r="T35" s="31"/>
      <c r="U35" s="31"/>
      <c r="V35" s="31"/>
      <c r="W35" s="31"/>
      <c r="X35" s="31"/>
      <c r="Y35" s="31"/>
      <c r="Z35" s="31"/>
      <c r="AA35" s="31"/>
      <c r="AB35" s="31"/>
      <c r="AC35" s="31"/>
      <c r="AD35" s="31"/>
      <c r="AE35" s="31"/>
      <c r="AF35" s="31"/>
      <c r="AG35" s="31"/>
      <c r="AH35" s="31"/>
      <c r="AI35" s="31"/>
    </row>
    <row r="36" spans="1:35" s="1" customFormat="1" ht="45" customHeight="1" x14ac:dyDescent="0.25">
      <c r="A36" s="31"/>
      <c r="B36" s="73" t="s">
        <v>229</v>
      </c>
      <c r="C36" s="99"/>
      <c r="D36" s="99"/>
      <c r="E36" s="99"/>
      <c r="F36" s="78" t="s">
        <v>171</v>
      </c>
      <c r="G36" s="78" t="s">
        <v>172</v>
      </c>
      <c r="H36" s="51" t="s">
        <v>174</v>
      </c>
      <c r="I36" s="98"/>
      <c r="J36" s="101"/>
      <c r="K36" s="37">
        <f t="shared" si="0"/>
        <v>0</v>
      </c>
      <c r="L36" s="38" t="str">
        <f>IFERROR(IF($L$10="Tarif 2022",VLOOKUP(H36,Tarif2022[],2,FALSE),VLOOKUP(H36,Tarif2022[],2,FALSE)),"")</f>
        <v/>
      </c>
      <c r="M36" s="39" t="str">
        <f t="shared" si="1"/>
        <v/>
      </c>
      <c r="N36" s="31"/>
      <c r="O36" s="31"/>
      <c r="P36" s="31"/>
      <c r="Q36" s="31"/>
      <c r="R36" s="31"/>
      <c r="S36" s="31"/>
      <c r="T36" s="31"/>
      <c r="U36" s="31"/>
      <c r="V36" s="31"/>
      <c r="W36" s="31"/>
      <c r="X36" s="31"/>
      <c r="Y36" s="31"/>
      <c r="Z36" s="31"/>
      <c r="AA36" s="31"/>
      <c r="AB36" s="31"/>
      <c r="AC36" s="31"/>
      <c r="AD36" s="31"/>
      <c r="AE36" s="31"/>
      <c r="AF36" s="31"/>
      <c r="AG36" s="31"/>
      <c r="AH36" s="31"/>
      <c r="AI36" s="31"/>
    </row>
    <row r="37" spans="1:35" s="1" customFormat="1" ht="45" customHeight="1" x14ac:dyDescent="0.25">
      <c r="A37" s="31"/>
      <c r="B37" s="73" t="s">
        <v>230</v>
      </c>
      <c r="C37" s="99"/>
      <c r="D37" s="99"/>
      <c r="E37" s="99"/>
      <c r="F37" s="78" t="s">
        <v>171</v>
      </c>
      <c r="G37" s="78" t="s">
        <v>172</v>
      </c>
      <c r="H37" s="51" t="s">
        <v>174</v>
      </c>
      <c r="I37" s="98"/>
      <c r="J37" s="101"/>
      <c r="K37" s="37">
        <f t="shared" si="0"/>
        <v>0</v>
      </c>
      <c r="L37" s="38" t="str">
        <f>IFERROR(IF($L$10="Tarif 2022",VLOOKUP(H37,Tarif2022[],2,FALSE),VLOOKUP(H37,Tarif2022[],2,FALSE)),"")</f>
        <v/>
      </c>
      <c r="M37" s="39" t="str">
        <f t="shared" si="1"/>
        <v/>
      </c>
      <c r="N37" s="31"/>
      <c r="O37" s="31"/>
      <c r="P37" s="31"/>
      <c r="Q37" s="31"/>
      <c r="R37" s="31"/>
      <c r="S37" s="31"/>
      <c r="T37" s="31"/>
      <c r="U37" s="31"/>
      <c r="V37" s="31"/>
      <c r="W37" s="31"/>
      <c r="X37" s="31"/>
      <c r="Y37" s="31"/>
      <c r="Z37" s="31"/>
      <c r="AA37" s="31"/>
      <c r="AB37" s="31"/>
      <c r="AC37" s="31"/>
      <c r="AD37" s="31"/>
      <c r="AE37" s="31"/>
      <c r="AF37" s="31"/>
      <c r="AG37" s="31"/>
      <c r="AH37" s="31"/>
      <c r="AI37" s="31"/>
    </row>
    <row r="38" spans="1:35" s="1" customFormat="1" ht="45" customHeight="1" x14ac:dyDescent="0.25">
      <c r="A38" s="31"/>
      <c r="B38" s="73" t="s">
        <v>231</v>
      </c>
      <c r="C38" s="99"/>
      <c r="D38" s="99"/>
      <c r="E38" s="99"/>
      <c r="F38" s="78" t="s">
        <v>171</v>
      </c>
      <c r="G38" s="78" t="s">
        <v>172</v>
      </c>
      <c r="H38" s="51" t="s">
        <v>174</v>
      </c>
      <c r="I38" s="98"/>
      <c r="J38" s="101"/>
      <c r="K38" s="37">
        <f t="shared" si="0"/>
        <v>0</v>
      </c>
      <c r="L38" s="38" t="str">
        <f>IFERROR(IF($L$10="Tarif 2022",VLOOKUP(H38,Tarif2022[],2,FALSE),VLOOKUP(H38,Tarif2022[],2,FALSE)),"")</f>
        <v/>
      </c>
      <c r="M38" s="39" t="str">
        <f t="shared" si="1"/>
        <v/>
      </c>
      <c r="N38" s="31"/>
      <c r="O38" s="31"/>
      <c r="P38" s="31"/>
      <c r="Q38" s="31"/>
      <c r="R38" s="31"/>
      <c r="S38" s="31"/>
      <c r="T38" s="31"/>
      <c r="U38" s="31"/>
      <c r="V38" s="31"/>
      <c r="W38" s="31"/>
      <c r="X38" s="31"/>
      <c r="Y38" s="31"/>
      <c r="Z38" s="31"/>
      <c r="AA38" s="31"/>
      <c r="AB38" s="31"/>
      <c r="AC38" s="31"/>
      <c r="AD38" s="31"/>
      <c r="AE38" s="31"/>
      <c r="AF38" s="31"/>
      <c r="AG38" s="31"/>
      <c r="AH38" s="31"/>
      <c r="AI38" s="31"/>
    </row>
    <row r="39" spans="1:35" s="1" customFormat="1" ht="45" customHeight="1" x14ac:dyDescent="0.25">
      <c r="A39" s="31"/>
      <c r="B39" s="73" t="s">
        <v>232</v>
      </c>
      <c r="C39" s="99"/>
      <c r="D39" s="99"/>
      <c r="E39" s="99"/>
      <c r="F39" s="78" t="s">
        <v>171</v>
      </c>
      <c r="G39" s="78" t="s">
        <v>172</v>
      </c>
      <c r="H39" s="51" t="s">
        <v>174</v>
      </c>
      <c r="I39" s="98"/>
      <c r="J39" s="101"/>
      <c r="K39" s="37">
        <f t="shared" si="0"/>
        <v>0</v>
      </c>
      <c r="L39" s="38" t="str">
        <f>IFERROR(IF($L$10="Tarif 2022",VLOOKUP(H39,Tarif2022[],2,FALSE),VLOOKUP(H39,Tarif2022[],2,FALSE)),"")</f>
        <v/>
      </c>
      <c r="M39" s="39" t="str">
        <f t="shared" si="1"/>
        <v/>
      </c>
      <c r="N39" s="31"/>
      <c r="O39" s="31"/>
      <c r="P39" s="31"/>
      <c r="Q39" s="31"/>
      <c r="R39" s="31"/>
      <c r="S39" s="31"/>
      <c r="T39" s="31"/>
      <c r="U39" s="31"/>
      <c r="V39" s="31"/>
      <c r="W39" s="31"/>
      <c r="X39" s="31"/>
      <c r="Y39" s="31"/>
      <c r="Z39" s="31"/>
      <c r="AA39" s="31"/>
      <c r="AB39" s="31"/>
      <c r="AC39" s="31"/>
      <c r="AD39" s="31"/>
      <c r="AE39" s="31"/>
      <c r="AF39" s="31"/>
      <c r="AG39" s="31"/>
      <c r="AH39" s="31"/>
      <c r="AI39" s="31"/>
    </row>
    <row r="40" spans="1:35" s="1" customFormat="1" ht="45" customHeight="1" x14ac:dyDescent="0.25">
      <c r="A40" s="31"/>
      <c r="B40" s="73" t="s">
        <v>233</v>
      </c>
      <c r="C40" s="99"/>
      <c r="D40" s="99"/>
      <c r="E40" s="99"/>
      <c r="F40" s="78" t="s">
        <v>171</v>
      </c>
      <c r="G40" s="78" t="s">
        <v>172</v>
      </c>
      <c r="H40" s="51" t="s">
        <v>174</v>
      </c>
      <c r="I40" s="98"/>
      <c r="J40" s="101"/>
      <c r="K40" s="37">
        <f t="shared" si="0"/>
        <v>0</v>
      </c>
      <c r="L40" s="38" t="str">
        <f>IFERROR(IF($L$10="Tarif 2022",VLOOKUP(H40,Tarif2022[],2,FALSE),VLOOKUP(H40,Tarif2022[],2,FALSE)),"")</f>
        <v/>
      </c>
      <c r="M40" s="39" t="str">
        <f t="shared" si="1"/>
        <v/>
      </c>
      <c r="N40" s="31"/>
      <c r="O40" s="31"/>
      <c r="P40" s="31"/>
      <c r="Q40" s="31"/>
      <c r="R40" s="31"/>
      <c r="S40" s="31"/>
      <c r="T40" s="31"/>
      <c r="U40" s="31"/>
      <c r="V40" s="31"/>
      <c r="W40" s="31"/>
      <c r="X40" s="31"/>
      <c r="Y40" s="31"/>
      <c r="Z40" s="31"/>
      <c r="AA40" s="31"/>
      <c r="AB40" s="31"/>
      <c r="AC40" s="31"/>
      <c r="AD40" s="31"/>
      <c r="AE40" s="31"/>
      <c r="AF40" s="31"/>
      <c r="AG40" s="31"/>
      <c r="AH40" s="31"/>
      <c r="AI40" s="31"/>
    </row>
    <row r="41" spans="1:35" s="1" customFormat="1" ht="45" customHeight="1" x14ac:dyDescent="0.25">
      <c r="A41" s="31"/>
      <c r="B41" s="73" t="s">
        <v>234</v>
      </c>
      <c r="C41" s="99"/>
      <c r="D41" s="99"/>
      <c r="E41" s="99"/>
      <c r="F41" s="78" t="s">
        <v>171</v>
      </c>
      <c r="G41" s="78" t="s">
        <v>172</v>
      </c>
      <c r="H41" s="51" t="s">
        <v>174</v>
      </c>
      <c r="I41" s="98"/>
      <c r="J41" s="101"/>
      <c r="K41" s="37">
        <f t="shared" si="0"/>
        <v>0</v>
      </c>
      <c r="L41" s="38" t="str">
        <f>IFERROR(IF($L$10="Tarif 2022",VLOOKUP(H41,Tarif2022[],2,FALSE),VLOOKUP(H41,Tarif2022[],2,FALSE)),"")</f>
        <v/>
      </c>
      <c r="M41" s="39" t="str">
        <f t="shared" si="1"/>
        <v/>
      </c>
      <c r="N41" s="31"/>
      <c r="O41" s="31"/>
      <c r="P41" s="31"/>
      <c r="Q41" s="31"/>
      <c r="R41" s="31"/>
      <c r="S41" s="31"/>
      <c r="T41" s="31"/>
      <c r="U41" s="31"/>
      <c r="V41" s="31"/>
      <c r="W41" s="31"/>
      <c r="X41" s="31"/>
      <c r="Y41" s="31"/>
      <c r="Z41" s="31"/>
      <c r="AA41" s="31"/>
      <c r="AB41" s="31"/>
      <c r="AC41" s="31"/>
      <c r="AD41" s="31"/>
      <c r="AE41" s="31"/>
      <c r="AF41" s="31"/>
      <c r="AG41" s="31"/>
      <c r="AH41" s="31"/>
      <c r="AI41" s="31"/>
    </row>
    <row r="42" spans="1:35" s="1" customFormat="1" ht="45" customHeight="1" x14ac:dyDescent="0.25">
      <c r="A42" s="31"/>
      <c r="B42" s="73" t="s">
        <v>235</v>
      </c>
      <c r="C42" s="99"/>
      <c r="D42" s="99"/>
      <c r="E42" s="99"/>
      <c r="F42" s="78" t="s">
        <v>171</v>
      </c>
      <c r="G42" s="78" t="s">
        <v>172</v>
      </c>
      <c r="H42" s="51" t="s">
        <v>174</v>
      </c>
      <c r="I42" s="98"/>
      <c r="J42" s="101"/>
      <c r="K42" s="37">
        <f t="shared" ref="K42:K66" si="2">I42/1000*J42</f>
        <v>0</v>
      </c>
      <c r="L42" s="38" t="str">
        <f>IFERROR(IF($L$10="Tarif 2022",VLOOKUP(H42,Tarif2022[],2,FALSE),VLOOKUP(H42,Tarif2022[],2,FALSE)),"")</f>
        <v/>
      </c>
      <c r="M42" s="39" t="str">
        <f t="shared" si="1"/>
        <v/>
      </c>
      <c r="N42" s="31"/>
      <c r="O42" s="31"/>
      <c r="P42" s="31"/>
      <c r="Q42" s="31"/>
      <c r="R42" s="31"/>
      <c r="S42" s="31"/>
      <c r="T42" s="31"/>
      <c r="U42" s="31"/>
      <c r="V42" s="31"/>
      <c r="W42" s="31"/>
      <c r="X42" s="31"/>
      <c r="Y42" s="31"/>
      <c r="Z42" s="31"/>
      <c r="AA42" s="31"/>
      <c r="AB42" s="31"/>
      <c r="AC42" s="31"/>
      <c r="AD42" s="31"/>
      <c r="AE42" s="31"/>
      <c r="AF42" s="31"/>
      <c r="AG42" s="31"/>
      <c r="AH42" s="31"/>
      <c r="AI42" s="31"/>
    </row>
    <row r="43" spans="1:35" s="1" customFormat="1" ht="45" customHeight="1" x14ac:dyDescent="0.25">
      <c r="A43" s="31"/>
      <c r="B43" s="73" t="s">
        <v>236</v>
      </c>
      <c r="C43" s="99"/>
      <c r="D43" s="99"/>
      <c r="E43" s="99"/>
      <c r="F43" s="78" t="s">
        <v>171</v>
      </c>
      <c r="G43" s="78" t="s">
        <v>172</v>
      </c>
      <c r="H43" s="51" t="s">
        <v>174</v>
      </c>
      <c r="I43" s="98"/>
      <c r="J43" s="101"/>
      <c r="K43" s="37">
        <f t="shared" si="2"/>
        <v>0</v>
      </c>
      <c r="L43" s="38" t="str">
        <f>IFERROR(IF($L$10="Tarif 2022",VLOOKUP(H43,Tarif2022[],2,FALSE),VLOOKUP(H43,Tarif2022[],2,FALSE)),"")</f>
        <v/>
      </c>
      <c r="M43" s="39" t="str">
        <f t="shared" si="1"/>
        <v/>
      </c>
      <c r="N43" s="31"/>
      <c r="O43" s="31"/>
      <c r="P43" s="31"/>
      <c r="Q43" s="31"/>
      <c r="R43" s="31"/>
      <c r="S43" s="31"/>
      <c r="T43" s="31"/>
      <c r="U43" s="31"/>
      <c r="V43" s="31"/>
      <c r="W43" s="31"/>
      <c r="X43" s="31"/>
      <c r="Y43" s="31"/>
      <c r="Z43" s="31"/>
      <c r="AA43" s="31"/>
      <c r="AB43" s="31"/>
      <c r="AC43" s="31"/>
      <c r="AD43" s="31"/>
      <c r="AE43" s="31"/>
      <c r="AF43" s="31"/>
      <c r="AG43" s="31"/>
      <c r="AH43" s="31"/>
      <c r="AI43" s="31"/>
    </row>
    <row r="44" spans="1:35" s="1" customFormat="1" ht="45" customHeight="1" x14ac:dyDescent="0.25">
      <c r="A44" s="31"/>
      <c r="B44" s="73" t="s">
        <v>237</v>
      </c>
      <c r="C44" s="99"/>
      <c r="D44" s="99"/>
      <c r="E44" s="99"/>
      <c r="F44" s="78" t="s">
        <v>171</v>
      </c>
      <c r="G44" s="78" t="s">
        <v>172</v>
      </c>
      <c r="H44" s="51" t="s">
        <v>174</v>
      </c>
      <c r="I44" s="98"/>
      <c r="J44" s="101"/>
      <c r="K44" s="37">
        <f t="shared" si="2"/>
        <v>0</v>
      </c>
      <c r="L44" s="38" t="str">
        <f>IFERROR(IF($L$10="Tarif 2022",VLOOKUP(H44,Tarif2022[],2,FALSE),VLOOKUP(H44,Tarif2022[],2,FALSE)),"")</f>
        <v/>
      </c>
      <c r="M44" s="39" t="str">
        <f t="shared" si="1"/>
        <v/>
      </c>
      <c r="N44" s="31"/>
      <c r="O44" s="31"/>
      <c r="P44" s="31"/>
      <c r="Q44" s="31"/>
      <c r="R44" s="31"/>
      <c r="S44" s="31"/>
      <c r="T44" s="31"/>
      <c r="U44" s="31"/>
      <c r="V44" s="31"/>
      <c r="W44" s="31"/>
      <c r="X44" s="31"/>
      <c r="Y44" s="31"/>
      <c r="Z44" s="31"/>
      <c r="AA44" s="31"/>
      <c r="AB44" s="31"/>
      <c r="AC44" s="31"/>
      <c r="AD44" s="31"/>
      <c r="AE44" s="31"/>
      <c r="AF44" s="31"/>
      <c r="AG44" s="31"/>
      <c r="AH44" s="31"/>
      <c r="AI44" s="31"/>
    </row>
    <row r="45" spans="1:35" s="1" customFormat="1" ht="45" customHeight="1" x14ac:dyDescent="0.25">
      <c r="A45" s="31"/>
      <c r="B45" s="73" t="s">
        <v>238</v>
      </c>
      <c r="C45" s="99"/>
      <c r="D45" s="99"/>
      <c r="E45" s="99"/>
      <c r="F45" s="78" t="s">
        <v>171</v>
      </c>
      <c r="G45" s="78" t="s">
        <v>172</v>
      </c>
      <c r="H45" s="51" t="s">
        <v>174</v>
      </c>
      <c r="I45" s="98"/>
      <c r="J45" s="101"/>
      <c r="K45" s="37">
        <f t="shared" si="2"/>
        <v>0</v>
      </c>
      <c r="L45" s="38" t="str">
        <f>IFERROR(IF($L$10="Tarif 2022",VLOOKUP(H45,Tarif2022[],2,FALSE),VLOOKUP(H45,Tarif2022[],2,FALSE)),"")</f>
        <v/>
      </c>
      <c r="M45" s="39" t="str">
        <f t="shared" si="1"/>
        <v/>
      </c>
      <c r="N45" s="31"/>
      <c r="O45" s="31"/>
      <c r="P45" s="31"/>
      <c r="Q45" s="31"/>
      <c r="R45" s="31"/>
      <c r="S45" s="31"/>
      <c r="T45" s="31"/>
      <c r="U45" s="31"/>
      <c r="V45" s="31"/>
      <c r="W45" s="31"/>
      <c r="X45" s="31"/>
      <c r="Y45" s="31"/>
      <c r="Z45" s="31"/>
      <c r="AA45" s="31"/>
      <c r="AB45" s="31"/>
      <c r="AC45" s="31"/>
      <c r="AD45" s="31"/>
      <c r="AE45" s="31"/>
      <c r="AF45" s="31"/>
      <c r="AG45" s="31"/>
      <c r="AH45" s="31"/>
      <c r="AI45" s="31"/>
    </row>
    <row r="46" spans="1:35" s="1" customFormat="1" ht="45" customHeight="1" x14ac:dyDescent="0.25">
      <c r="A46" s="31"/>
      <c r="B46" s="73" t="s">
        <v>239</v>
      </c>
      <c r="C46" s="99"/>
      <c r="D46" s="99"/>
      <c r="E46" s="99"/>
      <c r="F46" s="78" t="s">
        <v>171</v>
      </c>
      <c r="G46" s="78" t="s">
        <v>172</v>
      </c>
      <c r="H46" s="51" t="s">
        <v>174</v>
      </c>
      <c r="I46" s="98"/>
      <c r="J46" s="101"/>
      <c r="K46" s="37">
        <f t="shared" si="2"/>
        <v>0</v>
      </c>
      <c r="L46" s="38" t="str">
        <f>IFERROR(IF($L$10="Tarif 2022",VLOOKUP(H46,Tarif2022[],2,FALSE),VLOOKUP(H46,Tarif2022[],2,FALSE)),"")</f>
        <v/>
      </c>
      <c r="M46" s="39" t="str">
        <f>IFERROR(L46*K46*$L$10*0.01,"")</f>
        <v/>
      </c>
      <c r="N46" s="31"/>
      <c r="O46" s="31"/>
      <c r="P46" s="31"/>
      <c r="Q46" s="31"/>
      <c r="R46" s="31"/>
      <c r="S46" s="31"/>
      <c r="T46" s="31"/>
      <c r="U46" s="31"/>
      <c r="V46" s="31"/>
      <c r="W46" s="31"/>
      <c r="X46" s="31"/>
      <c r="Y46" s="31"/>
      <c r="Z46" s="31"/>
      <c r="AA46" s="31"/>
      <c r="AB46" s="31"/>
      <c r="AC46" s="31"/>
      <c r="AD46" s="31"/>
      <c r="AE46" s="31"/>
      <c r="AF46" s="31"/>
      <c r="AG46" s="31"/>
      <c r="AH46" s="31"/>
      <c r="AI46" s="31"/>
    </row>
    <row r="47" spans="1:35" s="1" customFormat="1" ht="45" customHeight="1" x14ac:dyDescent="0.25">
      <c r="A47" s="31"/>
      <c r="B47" s="73" t="s">
        <v>271</v>
      </c>
      <c r="C47" s="99"/>
      <c r="D47" s="99"/>
      <c r="E47" s="99"/>
      <c r="F47" s="78" t="s">
        <v>171</v>
      </c>
      <c r="G47" s="78" t="s">
        <v>172</v>
      </c>
      <c r="H47" s="51" t="s">
        <v>174</v>
      </c>
      <c r="I47" s="98"/>
      <c r="J47" s="101"/>
      <c r="K47" s="37">
        <f t="shared" si="2"/>
        <v>0</v>
      </c>
      <c r="L47" s="38" t="str">
        <f>IFERROR(IF($L$10="Tarif 2022",VLOOKUP(H47,Tarif2022[],2,FALSE),VLOOKUP(H47,Tarif2022[],2,FALSE)),"")</f>
        <v/>
      </c>
      <c r="M47" s="39" t="str">
        <f t="shared" si="1"/>
        <v/>
      </c>
      <c r="N47" s="31"/>
      <c r="O47" s="31"/>
      <c r="P47" s="31"/>
      <c r="Q47" s="31"/>
      <c r="R47" s="31"/>
      <c r="S47" s="31"/>
      <c r="T47" s="31"/>
      <c r="U47" s="31"/>
      <c r="V47" s="31"/>
      <c r="W47" s="31"/>
      <c r="X47" s="31"/>
      <c r="Y47" s="31"/>
      <c r="Z47" s="31"/>
      <c r="AA47" s="31"/>
      <c r="AB47" s="31"/>
      <c r="AC47" s="31"/>
      <c r="AD47" s="31"/>
      <c r="AE47" s="31"/>
      <c r="AF47" s="31"/>
      <c r="AG47" s="31"/>
      <c r="AH47" s="31"/>
      <c r="AI47" s="31"/>
    </row>
    <row r="48" spans="1:35" s="1" customFormat="1" ht="45" customHeight="1" x14ac:dyDescent="0.25">
      <c r="A48" s="31"/>
      <c r="B48" s="73" t="s">
        <v>272</v>
      </c>
      <c r="C48" s="99"/>
      <c r="D48" s="99"/>
      <c r="E48" s="99"/>
      <c r="F48" s="78" t="s">
        <v>171</v>
      </c>
      <c r="G48" s="78" t="s">
        <v>172</v>
      </c>
      <c r="H48" s="51" t="s">
        <v>174</v>
      </c>
      <c r="I48" s="98"/>
      <c r="J48" s="101"/>
      <c r="K48" s="37">
        <f t="shared" si="2"/>
        <v>0</v>
      </c>
      <c r="L48" s="38" t="str">
        <f>IFERROR(IF($L$10="Tarif 2022",VLOOKUP(H48,Tarif2022[],2,FALSE),VLOOKUP(H48,Tarif2022[],2,FALSE)),"")</f>
        <v/>
      </c>
      <c r="M48" s="39" t="str">
        <f t="shared" si="1"/>
        <v/>
      </c>
      <c r="N48" s="31"/>
      <c r="O48" s="31"/>
      <c r="P48" s="31"/>
      <c r="Q48" s="31"/>
      <c r="R48" s="31"/>
      <c r="S48" s="31"/>
      <c r="T48" s="31"/>
      <c r="U48" s="31"/>
      <c r="V48" s="31"/>
      <c r="W48" s="31"/>
      <c r="X48" s="31"/>
      <c r="Y48" s="31"/>
      <c r="Z48" s="31"/>
      <c r="AA48" s="31"/>
      <c r="AB48" s="31"/>
      <c r="AC48" s="31"/>
      <c r="AD48" s="31"/>
      <c r="AE48" s="31"/>
      <c r="AF48" s="31"/>
      <c r="AG48" s="31"/>
      <c r="AH48" s="31"/>
      <c r="AI48" s="31"/>
    </row>
    <row r="49" spans="1:35" s="1" customFormat="1" ht="45" customHeight="1" x14ac:dyDescent="0.25">
      <c r="A49" s="31"/>
      <c r="B49" s="73" t="s">
        <v>273</v>
      </c>
      <c r="C49" s="99"/>
      <c r="D49" s="99"/>
      <c r="E49" s="99"/>
      <c r="F49" s="78" t="s">
        <v>171</v>
      </c>
      <c r="G49" s="78" t="s">
        <v>172</v>
      </c>
      <c r="H49" s="51" t="s">
        <v>174</v>
      </c>
      <c r="I49" s="98"/>
      <c r="J49" s="101"/>
      <c r="K49" s="37">
        <f t="shared" si="2"/>
        <v>0</v>
      </c>
      <c r="L49" s="38" t="str">
        <f>IFERROR(IF($L$10="Tarif 2022",VLOOKUP(H49,Tarif2022[],2,FALSE),VLOOKUP(H49,Tarif2022[],2,FALSE)),"")</f>
        <v/>
      </c>
      <c r="M49" s="39" t="str">
        <f t="shared" si="1"/>
        <v/>
      </c>
      <c r="N49" s="31"/>
      <c r="O49" s="31"/>
      <c r="P49" s="31"/>
      <c r="Q49" s="31"/>
      <c r="R49" s="31"/>
      <c r="S49" s="31"/>
      <c r="T49" s="31"/>
      <c r="U49" s="31"/>
      <c r="V49" s="31"/>
      <c r="W49" s="31"/>
      <c r="X49" s="31"/>
      <c r="Y49" s="31"/>
      <c r="Z49" s="31"/>
      <c r="AA49" s="31"/>
      <c r="AB49" s="31"/>
      <c r="AC49" s="31"/>
      <c r="AD49" s="31"/>
      <c r="AE49" s="31"/>
      <c r="AF49" s="31"/>
      <c r="AG49" s="31"/>
      <c r="AH49" s="31"/>
      <c r="AI49" s="31"/>
    </row>
    <row r="50" spans="1:35" s="1" customFormat="1" ht="45" customHeight="1" x14ac:dyDescent="0.25">
      <c r="A50" s="31"/>
      <c r="B50" s="73" t="s">
        <v>274</v>
      </c>
      <c r="C50" s="99"/>
      <c r="D50" s="99"/>
      <c r="E50" s="99"/>
      <c r="F50" s="78" t="s">
        <v>171</v>
      </c>
      <c r="G50" s="78" t="s">
        <v>172</v>
      </c>
      <c r="H50" s="51" t="s">
        <v>174</v>
      </c>
      <c r="I50" s="98"/>
      <c r="J50" s="101"/>
      <c r="K50" s="37">
        <f t="shared" si="2"/>
        <v>0</v>
      </c>
      <c r="L50" s="38" t="str">
        <f>IFERROR(IF($L$10="Tarif 2022",VLOOKUP(H50,Tarif2022[],2,FALSE),VLOOKUP(H50,Tarif2022[],2,FALSE)),"")</f>
        <v/>
      </c>
      <c r="M50" s="39" t="str">
        <f t="shared" si="1"/>
        <v/>
      </c>
      <c r="N50" s="31"/>
      <c r="O50" s="31"/>
      <c r="P50" s="31"/>
      <c r="Q50" s="31"/>
      <c r="R50" s="31"/>
      <c r="S50" s="31"/>
      <c r="T50" s="31"/>
      <c r="U50" s="31"/>
      <c r="V50" s="31"/>
      <c r="W50" s="31"/>
      <c r="X50" s="31"/>
      <c r="Y50" s="31"/>
      <c r="Z50" s="31"/>
      <c r="AA50" s="31"/>
      <c r="AB50" s="31"/>
      <c r="AC50" s="31"/>
      <c r="AD50" s="31"/>
      <c r="AE50" s="31"/>
      <c r="AF50" s="31"/>
      <c r="AG50" s="31"/>
      <c r="AH50" s="31"/>
      <c r="AI50" s="31"/>
    </row>
    <row r="51" spans="1:35" s="1" customFormat="1" ht="45" customHeight="1" x14ac:dyDescent="0.25">
      <c r="A51" s="31"/>
      <c r="B51" s="73" t="s">
        <v>275</v>
      </c>
      <c r="C51" s="99"/>
      <c r="D51" s="99"/>
      <c r="E51" s="99"/>
      <c r="F51" s="78" t="s">
        <v>171</v>
      </c>
      <c r="G51" s="78" t="s">
        <v>172</v>
      </c>
      <c r="H51" s="51" t="s">
        <v>174</v>
      </c>
      <c r="I51" s="98"/>
      <c r="J51" s="101"/>
      <c r="K51" s="37">
        <f t="shared" si="2"/>
        <v>0</v>
      </c>
      <c r="L51" s="38" t="str">
        <f>IFERROR(IF($L$10="Tarif 2022",VLOOKUP(H51,Tarif2022[],2,FALSE),VLOOKUP(H51,Tarif2022[],2,FALSE)),"")</f>
        <v/>
      </c>
      <c r="M51" s="39" t="str">
        <f t="shared" si="1"/>
        <v/>
      </c>
      <c r="N51" s="31"/>
      <c r="O51" s="31"/>
      <c r="P51" s="31"/>
      <c r="Q51" s="31"/>
      <c r="R51" s="31"/>
      <c r="S51" s="31"/>
      <c r="T51" s="31"/>
      <c r="U51" s="31"/>
      <c r="V51" s="31"/>
      <c r="W51" s="31"/>
      <c r="X51" s="31"/>
      <c r="Y51" s="31"/>
      <c r="Z51" s="31"/>
      <c r="AA51" s="31"/>
      <c r="AB51" s="31"/>
      <c r="AC51" s="31"/>
      <c r="AD51" s="31"/>
      <c r="AE51" s="31"/>
      <c r="AF51" s="31"/>
      <c r="AG51" s="31"/>
      <c r="AH51" s="31"/>
      <c r="AI51" s="31"/>
    </row>
    <row r="52" spans="1:35" s="1" customFormat="1" ht="45" customHeight="1" x14ac:dyDescent="0.25">
      <c r="A52" s="31"/>
      <c r="B52" s="73" t="s">
        <v>276</v>
      </c>
      <c r="C52" s="99"/>
      <c r="D52" s="99"/>
      <c r="E52" s="99"/>
      <c r="F52" s="78" t="s">
        <v>171</v>
      </c>
      <c r="G52" s="78" t="s">
        <v>172</v>
      </c>
      <c r="H52" s="51" t="s">
        <v>174</v>
      </c>
      <c r="I52" s="98"/>
      <c r="J52" s="101"/>
      <c r="K52" s="37">
        <f t="shared" si="2"/>
        <v>0</v>
      </c>
      <c r="L52" s="38" t="str">
        <f>IFERROR(IF($L$10="Tarif 2022",VLOOKUP(H52,Tarif2022[],2,FALSE),VLOOKUP(H52,Tarif2022[],2,FALSE)),"")</f>
        <v/>
      </c>
      <c r="M52" s="39" t="str">
        <f t="shared" si="1"/>
        <v/>
      </c>
      <c r="N52" s="31"/>
      <c r="O52" s="31"/>
      <c r="P52" s="31"/>
      <c r="Q52" s="31"/>
      <c r="R52" s="31"/>
      <c r="S52" s="31"/>
      <c r="T52" s="31"/>
      <c r="U52" s="31"/>
      <c r="V52" s="31"/>
      <c r="W52" s="31"/>
      <c r="X52" s="31"/>
      <c r="Y52" s="31"/>
      <c r="Z52" s="31"/>
      <c r="AA52" s="31"/>
      <c r="AB52" s="31"/>
      <c r="AC52" s="31"/>
      <c r="AD52" s="31"/>
      <c r="AE52" s="31"/>
      <c r="AF52" s="31"/>
      <c r="AG52" s="31"/>
      <c r="AH52" s="31"/>
      <c r="AI52" s="31"/>
    </row>
    <row r="53" spans="1:35" s="1" customFormat="1" ht="45" customHeight="1" x14ac:dyDescent="0.25">
      <c r="A53" s="31"/>
      <c r="B53" s="73" t="s">
        <v>277</v>
      </c>
      <c r="C53" s="99"/>
      <c r="D53" s="99"/>
      <c r="E53" s="99"/>
      <c r="F53" s="78" t="s">
        <v>171</v>
      </c>
      <c r="G53" s="78" t="s">
        <v>172</v>
      </c>
      <c r="H53" s="51" t="s">
        <v>174</v>
      </c>
      <c r="I53" s="98"/>
      <c r="J53" s="101"/>
      <c r="K53" s="37">
        <f t="shared" si="2"/>
        <v>0</v>
      </c>
      <c r="L53" s="38" t="str">
        <f>IFERROR(IF($L$10="Tarif 2022",VLOOKUP(H53,Tarif2022[],2,FALSE),VLOOKUP(H53,Tarif2022[],2,FALSE)),"")</f>
        <v/>
      </c>
      <c r="M53" s="39" t="str">
        <f t="shared" si="1"/>
        <v/>
      </c>
      <c r="N53" s="31"/>
      <c r="O53" s="31"/>
      <c r="P53" s="31"/>
      <c r="Q53" s="31"/>
      <c r="R53" s="31"/>
      <c r="S53" s="31"/>
      <c r="T53" s="31"/>
      <c r="U53" s="31"/>
      <c r="V53" s="31"/>
      <c r="W53" s="31"/>
      <c r="X53" s="31"/>
      <c r="Y53" s="31"/>
      <c r="Z53" s="31"/>
      <c r="AA53" s="31"/>
      <c r="AB53" s="31"/>
      <c r="AC53" s="31"/>
      <c r="AD53" s="31"/>
      <c r="AE53" s="31"/>
      <c r="AF53" s="31"/>
      <c r="AG53" s="31"/>
      <c r="AH53" s="31"/>
      <c r="AI53" s="31"/>
    </row>
    <row r="54" spans="1:35" s="1" customFormat="1" ht="45" customHeight="1" x14ac:dyDescent="0.25">
      <c r="A54" s="31"/>
      <c r="B54" s="73" t="s">
        <v>278</v>
      </c>
      <c r="C54" s="99"/>
      <c r="D54" s="99"/>
      <c r="E54" s="99"/>
      <c r="F54" s="78" t="s">
        <v>171</v>
      </c>
      <c r="G54" s="78" t="s">
        <v>172</v>
      </c>
      <c r="H54" s="51" t="s">
        <v>174</v>
      </c>
      <c r="I54" s="98"/>
      <c r="J54" s="101"/>
      <c r="K54" s="37">
        <f t="shared" si="2"/>
        <v>0</v>
      </c>
      <c r="L54" s="38" t="str">
        <f>IFERROR(IF($L$10="Tarif 2022",VLOOKUP(H54,Tarif2022[],2,FALSE),VLOOKUP(H54,Tarif2022[],2,FALSE)),"")</f>
        <v/>
      </c>
      <c r="M54" s="39" t="str">
        <f t="shared" si="1"/>
        <v/>
      </c>
      <c r="N54" s="31"/>
      <c r="O54" s="31"/>
      <c r="P54" s="31"/>
      <c r="Q54" s="31"/>
      <c r="R54" s="31"/>
      <c r="S54" s="31"/>
      <c r="T54" s="31"/>
      <c r="U54" s="31"/>
      <c r="V54" s="31"/>
      <c r="W54" s="31"/>
      <c r="X54" s="31"/>
      <c r="Y54" s="31"/>
      <c r="Z54" s="31"/>
      <c r="AA54" s="31"/>
      <c r="AB54" s="31"/>
      <c r="AC54" s="31"/>
      <c r="AD54" s="31"/>
      <c r="AE54" s="31"/>
      <c r="AF54" s="31"/>
      <c r="AG54" s="31"/>
      <c r="AH54" s="31"/>
      <c r="AI54" s="31"/>
    </row>
    <row r="55" spans="1:35" s="1" customFormat="1" ht="45" customHeight="1" x14ac:dyDescent="0.25">
      <c r="A55" s="31"/>
      <c r="B55" s="73" t="s">
        <v>279</v>
      </c>
      <c r="C55" s="99"/>
      <c r="D55" s="99"/>
      <c r="E55" s="99"/>
      <c r="F55" s="78" t="s">
        <v>171</v>
      </c>
      <c r="G55" s="78" t="s">
        <v>172</v>
      </c>
      <c r="H55" s="51" t="s">
        <v>174</v>
      </c>
      <c r="I55" s="98"/>
      <c r="J55" s="101"/>
      <c r="K55" s="37">
        <f t="shared" si="2"/>
        <v>0</v>
      </c>
      <c r="L55" s="38" t="str">
        <f>IFERROR(IF($L$10="Tarif 2022",VLOOKUP(H55,Tarif2022[],2,FALSE),VLOOKUP(H55,Tarif2022[],2,FALSE)),"")</f>
        <v/>
      </c>
      <c r="M55" s="39" t="str">
        <f t="shared" si="1"/>
        <v/>
      </c>
      <c r="N55" s="31"/>
      <c r="O55" s="31"/>
      <c r="P55" s="31"/>
      <c r="Q55" s="31"/>
      <c r="R55" s="31"/>
      <c r="S55" s="31"/>
      <c r="T55" s="31"/>
      <c r="U55" s="31"/>
      <c r="V55" s="31"/>
      <c r="W55" s="31"/>
      <c r="X55" s="31"/>
      <c r="Y55" s="31"/>
      <c r="Z55" s="31"/>
      <c r="AA55" s="31"/>
      <c r="AB55" s="31"/>
      <c r="AC55" s="31"/>
      <c r="AD55" s="31"/>
      <c r="AE55" s="31"/>
      <c r="AF55" s="31"/>
      <c r="AG55" s="31"/>
      <c r="AH55" s="31"/>
      <c r="AI55" s="31"/>
    </row>
    <row r="56" spans="1:35" s="1" customFormat="1" ht="45" customHeight="1" x14ac:dyDescent="0.25">
      <c r="A56" s="31"/>
      <c r="B56" s="73" t="s">
        <v>280</v>
      </c>
      <c r="C56" s="99"/>
      <c r="D56" s="99"/>
      <c r="E56" s="99"/>
      <c r="F56" s="78" t="s">
        <v>171</v>
      </c>
      <c r="G56" s="78" t="s">
        <v>172</v>
      </c>
      <c r="H56" s="51" t="s">
        <v>174</v>
      </c>
      <c r="I56" s="98"/>
      <c r="J56" s="101"/>
      <c r="K56" s="37">
        <f t="shared" si="2"/>
        <v>0</v>
      </c>
      <c r="L56" s="38" t="str">
        <f>IFERROR(IF($L$10="Tarif 2022",VLOOKUP(H56,Tarif2022[],2,FALSE),VLOOKUP(H56,Tarif2022[],2,FALSE)),"")</f>
        <v/>
      </c>
      <c r="M56" s="39" t="str">
        <f t="shared" si="1"/>
        <v/>
      </c>
      <c r="N56" s="31"/>
      <c r="O56" s="31"/>
      <c r="P56" s="31"/>
      <c r="Q56" s="31"/>
      <c r="R56" s="31"/>
      <c r="S56" s="31"/>
      <c r="T56" s="31"/>
      <c r="U56" s="31"/>
      <c r="V56" s="31"/>
      <c r="W56" s="31"/>
      <c r="X56" s="31"/>
      <c r="Y56" s="31"/>
      <c r="Z56" s="31"/>
      <c r="AA56" s="31"/>
      <c r="AB56" s="31"/>
      <c r="AC56" s="31"/>
      <c r="AD56" s="31"/>
      <c r="AE56" s="31"/>
      <c r="AF56" s="31"/>
      <c r="AG56" s="31"/>
      <c r="AH56" s="31"/>
      <c r="AI56" s="31"/>
    </row>
    <row r="57" spans="1:35" s="1" customFormat="1" ht="45" customHeight="1" x14ac:dyDescent="0.25">
      <c r="A57" s="31"/>
      <c r="B57" s="73" t="s">
        <v>281</v>
      </c>
      <c r="C57" s="99"/>
      <c r="D57" s="99"/>
      <c r="E57" s="99"/>
      <c r="F57" s="78" t="s">
        <v>171</v>
      </c>
      <c r="G57" s="78" t="s">
        <v>172</v>
      </c>
      <c r="H57" s="51" t="s">
        <v>174</v>
      </c>
      <c r="I57" s="98"/>
      <c r="J57" s="101"/>
      <c r="K57" s="37">
        <f t="shared" si="2"/>
        <v>0</v>
      </c>
      <c r="L57" s="38" t="str">
        <f>IFERROR(IF($L$10="Tarif 2022",VLOOKUP(H57,Tarif2022[],2,FALSE),VLOOKUP(H57,Tarif2022[],2,FALSE)),"")</f>
        <v/>
      </c>
      <c r="M57" s="39" t="str">
        <f t="shared" si="1"/>
        <v/>
      </c>
      <c r="N57" s="31"/>
      <c r="O57" s="31"/>
      <c r="P57" s="31"/>
      <c r="Q57" s="31"/>
      <c r="R57" s="31"/>
      <c r="S57" s="31"/>
      <c r="T57" s="31"/>
      <c r="U57" s="31"/>
      <c r="V57" s="31"/>
      <c r="W57" s="31"/>
      <c r="X57" s="31"/>
      <c r="Y57" s="31"/>
      <c r="Z57" s="31"/>
      <c r="AA57" s="31"/>
      <c r="AB57" s="31"/>
      <c r="AC57" s="31"/>
      <c r="AD57" s="31"/>
      <c r="AE57" s="31"/>
      <c r="AF57" s="31"/>
      <c r="AG57" s="31"/>
      <c r="AH57" s="31"/>
      <c r="AI57" s="31"/>
    </row>
    <row r="58" spans="1:35" s="1" customFormat="1" ht="45" customHeight="1" x14ac:dyDescent="0.25">
      <c r="A58" s="31"/>
      <c r="B58" s="73" t="s">
        <v>282</v>
      </c>
      <c r="C58" s="99"/>
      <c r="D58" s="99"/>
      <c r="E58" s="99"/>
      <c r="F58" s="78" t="s">
        <v>171</v>
      </c>
      <c r="G58" s="78" t="s">
        <v>172</v>
      </c>
      <c r="H58" s="51" t="s">
        <v>174</v>
      </c>
      <c r="I58" s="98"/>
      <c r="J58" s="101"/>
      <c r="K58" s="37">
        <f t="shared" si="2"/>
        <v>0</v>
      </c>
      <c r="L58" s="38" t="str">
        <f>IFERROR(IF($L$10="Tarif 2022",VLOOKUP(H58,Tarif2022[],2,FALSE),VLOOKUP(H58,Tarif2022[],2,FALSE)),"")</f>
        <v/>
      </c>
      <c r="M58" s="39" t="str">
        <f t="shared" si="1"/>
        <v/>
      </c>
      <c r="N58" s="31"/>
      <c r="O58" s="31"/>
      <c r="P58" s="31"/>
      <c r="Q58" s="31"/>
      <c r="R58" s="31"/>
      <c r="S58" s="31"/>
      <c r="T58" s="31"/>
      <c r="U58" s="31"/>
      <c r="V58" s="31"/>
      <c r="W58" s="31"/>
      <c r="X58" s="31"/>
      <c r="Y58" s="31"/>
      <c r="Z58" s="31"/>
      <c r="AA58" s="31"/>
      <c r="AB58" s="31"/>
      <c r="AC58" s="31"/>
      <c r="AD58" s="31"/>
      <c r="AE58" s="31"/>
      <c r="AF58" s="31"/>
      <c r="AG58" s="31"/>
      <c r="AH58" s="31"/>
      <c r="AI58" s="31"/>
    </row>
    <row r="59" spans="1:35" s="1" customFormat="1" ht="45" customHeight="1" x14ac:dyDescent="0.25">
      <c r="A59" s="31"/>
      <c r="B59" s="73" t="s">
        <v>283</v>
      </c>
      <c r="C59" s="99"/>
      <c r="D59" s="99"/>
      <c r="E59" s="99"/>
      <c r="F59" s="78" t="s">
        <v>171</v>
      </c>
      <c r="G59" s="78" t="s">
        <v>172</v>
      </c>
      <c r="H59" s="51" t="s">
        <v>174</v>
      </c>
      <c r="I59" s="98"/>
      <c r="J59" s="101"/>
      <c r="K59" s="37">
        <f t="shared" si="2"/>
        <v>0</v>
      </c>
      <c r="L59" s="38" t="str">
        <f>IFERROR(IF($L$10="Tarif 2022",VLOOKUP(H59,Tarif2022[],2,FALSE),VLOOKUP(H59,Tarif2022[],2,FALSE)),"")</f>
        <v/>
      </c>
      <c r="M59" s="39" t="str">
        <f t="shared" si="1"/>
        <v/>
      </c>
      <c r="N59" s="31"/>
      <c r="O59" s="31"/>
      <c r="P59" s="31"/>
      <c r="Q59" s="31"/>
      <c r="R59" s="31"/>
      <c r="S59" s="31"/>
      <c r="T59" s="31"/>
      <c r="U59" s="31"/>
      <c r="V59" s="31"/>
      <c r="W59" s="31"/>
      <c r="X59" s="31"/>
      <c r="Y59" s="31"/>
      <c r="Z59" s="31"/>
      <c r="AA59" s="31"/>
      <c r="AB59" s="31"/>
      <c r="AC59" s="31"/>
      <c r="AD59" s="31"/>
      <c r="AE59" s="31"/>
      <c r="AF59" s="31"/>
      <c r="AG59" s="31"/>
      <c r="AH59" s="31"/>
      <c r="AI59" s="31"/>
    </row>
    <row r="60" spans="1:35" s="1" customFormat="1" ht="45" customHeight="1" x14ac:dyDescent="0.25">
      <c r="A60" s="31"/>
      <c r="B60" s="73" t="s">
        <v>284</v>
      </c>
      <c r="C60" s="99"/>
      <c r="D60" s="99"/>
      <c r="E60" s="99"/>
      <c r="F60" s="78" t="s">
        <v>171</v>
      </c>
      <c r="G60" s="78" t="s">
        <v>172</v>
      </c>
      <c r="H60" s="51" t="s">
        <v>174</v>
      </c>
      <c r="I60" s="98"/>
      <c r="J60" s="101"/>
      <c r="K60" s="37">
        <f t="shared" si="2"/>
        <v>0</v>
      </c>
      <c r="L60" s="38" t="str">
        <f>IFERROR(IF($L$10="Tarif 2022",VLOOKUP(H60,Tarif2022[],2,FALSE),VLOOKUP(H60,Tarif2022[],2,FALSE)),"")</f>
        <v/>
      </c>
      <c r="M60" s="39" t="str">
        <f t="shared" si="1"/>
        <v/>
      </c>
      <c r="N60" s="31"/>
      <c r="O60" s="31"/>
      <c r="P60" s="31"/>
      <c r="Q60" s="31"/>
      <c r="R60" s="31"/>
      <c r="S60" s="31"/>
      <c r="T60" s="31"/>
      <c r="U60" s="31"/>
      <c r="V60" s="31"/>
      <c r="W60" s="31"/>
      <c r="X60" s="31"/>
      <c r="Y60" s="31"/>
      <c r="Z60" s="31"/>
      <c r="AA60" s="31"/>
      <c r="AB60" s="31"/>
      <c r="AC60" s="31"/>
      <c r="AD60" s="31"/>
      <c r="AE60" s="31"/>
      <c r="AF60" s="31"/>
      <c r="AG60" s="31"/>
      <c r="AH60" s="31"/>
      <c r="AI60" s="31"/>
    </row>
    <row r="61" spans="1:35" s="1" customFormat="1" ht="45" customHeight="1" x14ac:dyDescent="0.25">
      <c r="A61" s="31"/>
      <c r="B61" s="73" t="s">
        <v>285</v>
      </c>
      <c r="C61" s="99"/>
      <c r="D61" s="99"/>
      <c r="E61" s="99"/>
      <c r="F61" s="78" t="s">
        <v>171</v>
      </c>
      <c r="G61" s="78" t="s">
        <v>172</v>
      </c>
      <c r="H61" s="51" t="s">
        <v>174</v>
      </c>
      <c r="I61" s="98"/>
      <c r="J61" s="101"/>
      <c r="K61" s="37">
        <f t="shared" si="2"/>
        <v>0</v>
      </c>
      <c r="L61" s="38" t="str">
        <f>IFERROR(IF($L$10="Tarif 2022",VLOOKUP(H61,Tarif2022[],2,FALSE),VLOOKUP(H61,Tarif2022[],2,FALSE)),"")</f>
        <v/>
      </c>
      <c r="M61" s="39" t="str">
        <f t="shared" si="1"/>
        <v/>
      </c>
      <c r="N61" s="31"/>
      <c r="O61" s="31"/>
      <c r="P61" s="31"/>
      <c r="Q61" s="31"/>
      <c r="R61" s="31"/>
      <c r="S61" s="31"/>
      <c r="T61" s="31"/>
      <c r="U61" s="31"/>
      <c r="V61" s="31"/>
      <c r="W61" s="31"/>
      <c r="X61" s="31"/>
      <c r="Y61" s="31"/>
      <c r="Z61" s="31"/>
      <c r="AA61" s="31"/>
      <c r="AB61" s="31"/>
      <c r="AC61" s="31"/>
      <c r="AD61" s="31"/>
      <c r="AE61" s="31"/>
      <c r="AF61" s="31"/>
      <c r="AG61" s="31"/>
      <c r="AH61" s="31"/>
      <c r="AI61" s="31"/>
    </row>
    <row r="62" spans="1:35" s="1" customFormat="1" ht="45" customHeight="1" x14ac:dyDescent="0.25">
      <c r="A62" s="31"/>
      <c r="B62" s="73" t="s">
        <v>286</v>
      </c>
      <c r="C62" s="99"/>
      <c r="D62" s="99"/>
      <c r="E62" s="99"/>
      <c r="F62" s="78" t="s">
        <v>171</v>
      </c>
      <c r="G62" s="78" t="s">
        <v>172</v>
      </c>
      <c r="H62" s="51" t="s">
        <v>174</v>
      </c>
      <c r="I62" s="98"/>
      <c r="J62" s="101"/>
      <c r="K62" s="37">
        <f t="shared" si="2"/>
        <v>0</v>
      </c>
      <c r="L62" s="38" t="str">
        <f>IFERROR(IF($L$10="Tarif 2022",VLOOKUP(H62,Tarif2022[],2,FALSE),VLOOKUP(H62,Tarif2022[],2,FALSE)),"")</f>
        <v/>
      </c>
      <c r="M62" s="39" t="str">
        <f t="shared" si="1"/>
        <v/>
      </c>
      <c r="N62" s="31"/>
      <c r="O62" s="31"/>
      <c r="P62" s="31"/>
      <c r="Q62" s="31"/>
      <c r="R62" s="31"/>
      <c r="S62" s="31"/>
      <c r="T62" s="31"/>
      <c r="U62" s="31"/>
      <c r="V62" s="31"/>
      <c r="W62" s="31"/>
      <c r="X62" s="31"/>
      <c r="Y62" s="31"/>
      <c r="Z62" s="31"/>
      <c r="AA62" s="31"/>
      <c r="AB62" s="31"/>
      <c r="AC62" s="31"/>
      <c r="AD62" s="31"/>
      <c r="AE62" s="31"/>
      <c r="AF62" s="31"/>
      <c r="AG62" s="31"/>
      <c r="AH62" s="31"/>
      <c r="AI62" s="31"/>
    </row>
    <row r="63" spans="1:35" s="1" customFormat="1" ht="45" customHeight="1" x14ac:dyDescent="0.25">
      <c r="A63" s="31"/>
      <c r="B63" s="73" t="s">
        <v>287</v>
      </c>
      <c r="C63" s="99"/>
      <c r="D63" s="99"/>
      <c r="E63" s="99"/>
      <c r="F63" s="78" t="s">
        <v>171</v>
      </c>
      <c r="G63" s="78" t="s">
        <v>172</v>
      </c>
      <c r="H63" s="51" t="s">
        <v>174</v>
      </c>
      <c r="I63" s="98"/>
      <c r="J63" s="101"/>
      <c r="K63" s="37">
        <f t="shared" si="2"/>
        <v>0</v>
      </c>
      <c r="L63" s="38" t="str">
        <f>IFERROR(IF($L$10="Tarif 2022",VLOOKUP(H63,Tarif2022[],2,FALSE),VLOOKUP(H63,Tarif2022[],2,FALSE)),"")</f>
        <v/>
      </c>
      <c r="M63" s="39" t="str">
        <f t="shared" si="1"/>
        <v/>
      </c>
      <c r="N63" s="31"/>
      <c r="O63" s="31"/>
      <c r="P63" s="31"/>
      <c r="Q63" s="31"/>
      <c r="R63" s="31"/>
      <c r="S63" s="31"/>
      <c r="T63" s="31"/>
      <c r="U63" s="31"/>
      <c r="V63" s="31"/>
      <c r="W63" s="31"/>
      <c r="X63" s="31"/>
      <c r="Y63" s="31"/>
      <c r="Z63" s="31"/>
      <c r="AA63" s="31"/>
      <c r="AB63" s="31"/>
      <c r="AC63" s="31"/>
      <c r="AD63" s="31"/>
      <c r="AE63" s="31"/>
      <c r="AF63" s="31"/>
      <c r="AG63" s="31"/>
      <c r="AH63" s="31"/>
      <c r="AI63" s="31"/>
    </row>
    <row r="64" spans="1:35" s="1" customFormat="1" ht="45" customHeight="1" x14ac:dyDescent="0.25">
      <c r="A64" s="31"/>
      <c r="B64" s="73" t="s">
        <v>288</v>
      </c>
      <c r="C64" s="99"/>
      <c r="D64" s="99"/>
      <c r="E64" s="99"/>
      <c r="F64" s="78" t="s">
        <v>171</v>
      </c>
      <c r="G64" s="78" t="s">
        <v>172</v>
      </c>
      <c r="H64" s="51" t="s">
        <v>174</v>
      </c>
      <c r="I64" s="98"/>
      <c r="J64" s="101"/>
      <c r="K64" s="37">
        <f t="shared" si="2"/>
        <v>0</v>
      </c>
      <c r="L64" s="38" t="str">
        <f>IFERROR(IF($L$10="Tarif 2022",VLOOKUP(H64,Tarif2022[],2,FALSE),VLOOKUP(H64,Tarif2022[],2,FALSE)),"")</f>
        <v/>
      </c>
      <c r="M64" s="39" t="str">
        <f t="shared" si="1"/>
        <v/>
      </c>
      <c r="N64" s="31"/>
      <c r="O64" s="31"/>
      <c r="P64" s="31"/>
      <c r="Q64" s="31"/>
      <c r="R64" s="31"/>
      <c r="S64" s="31"/>
      <c r="T64" s="31"/>
      <c r="U64" s="31"/>
      <c r="V64" s="31"/>
      <c r="W64" s="31"/>
      <c r="X64" s="31"/>
      <c r="Y64" s="31"/>
      <c r="Z64" s="31"/>
      <c r="AA64" s="31"/>
      <c r="AB64" s="31"/>
      <c r="AC64" s="31"/>
      <c r="AD64" s="31"/>
      <c r="AE64" s="31"/>
      <c r="AF64" s="31"/>
      <c r="AG64" s="31"/>
      <c r="AH64" s="31"/>
      <c r="AI64" s="31"/>
    </row>
    <row r="65" spans="1:35" s="1" customFormat="1" ht="45" customHeight="1" x14ac:dyDescent="0.25">
      <c r="A65" s="31"/>
      <c r="B65" s="73" t="s">
        <v>289</v>
      </c>
      <c r="C65" s="99"/>
      <c r="D65" s="99"/>
      <c r="E65" s="99"/>
      <c r="F65" s="78" t="s">
        <v>171</v>
      </c>
      <c r="G65" s="78" t="s">
        <v>172</v>
      </c>
      <c r="H65" s="51" t="s">
        <v>174</v>
      </c>
      <c r="I65" s="98"/>
      <c r="J65" s="101"/>
      <c r="K65" s="37">
        <f t="shared" si="2"/>
        <v>0</v>
      </c>
      <c r="L65" s="38" t="str">
        <f>IFERROR(IF($L$10="Tarif 2022",VLOOKUP(H65,Tarif2022[],2,FALSE),VLOOKUP(H65,Tarif2022[],2,FALSE)),"")</f>
        <v/>
      </c>
      <c r="M65" s="39" t="str">
        <f t="shared" si="1"/>
        <v/>
      </c>
      <c r="N65" s="31"/>
      <c r="O65" s="31"/>
      <c r="P65" s="31"/>
      <c r="Q65" s="31"/>
      <c r="R65" s="31"/>
      <c r="S65" s="31"/>
      <c r="T65" s="31"/>
      <c r="U65" s="31"/>
      <c r="V65" s="31"/>
      <c r="W65" s="31"/>
      <c r="X65" s="31"/>
      <c r="Y65" s="31"/>
      <c r="Z65" s="31"/>
      <c r="AA65" s="31"/>
      <c r="AB65" s="31"/>
      <c r="AC65" s="31"/>
      <c r="AD65" s="31"/>
      <c r="AE65" s="31"/>
      <c r="AF65" s="31"/>
      <c r="AG65" s="31"/>
      <c r="AH65" s="31"/>
      <c r="AI65" s="31"/>
    </row>
    <row r="66" spans="1:35" s="1" customFormat="1" ht="45" customHeight="1" x14ac:dyDescent="0.25">
      <c r="A66" s="31"/>
      <c r="B66" s="73" t="s">
        <v>290</v>
      </c>
      <c r="C66" s="99"/>
      <c r="D66" s="99"/>
      <c r="E66" s="99"/>
      <c r="F66" s="78" t="s">
        <v>171</v>
      </c>
      <c r="G66" s="78" t="s">
        <v>172</v>
      </c>
      <c r="H66" s="51" t="s">
        <v>174</v>
      </c>
      <c r="I66" s="98"/>
      <c r="J66" s="101"/>
      <c r="K66" s="37">
        <f t="shared" si="2"/>
        <v>0</v>
      </c>
      <c r="L66" s="38" t="str">
        <f>IFERROR(IF($L$10="Tarif 2022",VLOOKUP(H66,Tarif2022[],2,FALSE),VLOOKUP(H66,Tarif2022[],2,FALSE)),"")</f>
        <v/>
      </c>
      <c r="M66" s="39" t="str">
        <f t="shared" si="1"/>
        <v/>
      </c>
      <c r="N66" s="31"/>
      <c r="O66" s="31"/>
      <c r="P66" s="31"/>
      <c r="Q66" s="31"/>
      <c r="R66" s="31"/>
      <c r="S66" s="31"/>
      <c r="T66" s="31"/>
      <c r="U66" s="31"/>
      <c r="V66" s="31"/>
      <c r="W66" s="31"/>
      <c r="X66" s="31"/>
      <c r="Y66" s="31"/>
      <c r="Z66" s="31"/>
      <c r="AA66" s="31"/>
      <c r="AB66" s="31"/>
      <c r="AC66" s="31"/>
      <c r="AD66" s="31"/>
      <c r="AE66" s="31"/>
      <c r="AF66" s="31"/>
      <c r="AG66" s="31"/>
      <c r="AH66" s="31"/>
      <c r="AI66" s="31"/>
    </row>
    <row r="67" spans="1:35" s="20" customFormat="1" ht="20.100000000000001" customHeight="1" x14ac:dyDescent="0.25">
      <c r="A67" s="19"/>
      <c r="B67" s="26"/>
      <c r="C67" s="26"/>
      <c r="D67" s="26"/>
      <c r="E67" s="26"/>
      <c r="F67" s="26"/>
      <c r="G67" s="27"/>
      <c r="H67" s="45" t="s">
        <v>128</v>
      </c>
      <c r="I67" s="48">
        <f>SUM(I17:I66)</f>
        <v>0</v>
      </c>
      <c r="J67" s="80">
        <f>SUM(J17:J66)</f>
        <v>0</v>
      </c>
      <c r="K67" s="49">
        <f>SUM(K17:K66)</f>
        <v>0</v>
      </c>
      <c r="L67" s="33"/>
      <c r="M67" s="50" cm="1">
        <f t="array" ref="M67">SUM(IF(ISNA(M17:M66),0,M17:M66))</f>
        <v>0</v>
      </c>
      <c r="N67" s="28"/>
      <c r="O67" s="19"/>
      <c r="P67" s="19"/>
      <c r="Q67" s="19"/>
      <c r="R67" s="19"/>
      <c r="S67" s="19"/>
      <c r="T67" s="19"/>
      <c r="U67" s="19"/>
      <c r="V67" s="19"/>
      <c r="W67" s="19"/>
      <c r="X67" s="19"/>
      <c r="Y67" s="19"/>
      <c r="Z67" s="19"/>
      <c r="AA67" s="19"/>
      <c r="AB67" s="19"/>
      <c r="AC67" s="19"/>
      <c r="AD67" s="19"/>
      <c r="AE67" s="19"/>
      <c r="AF67" s="19"/>
      <c r="AG67" s="19"/>
      <c r="AH67" s="19"/>
      <c r="AI67" s="19"/>
    </row>
    <row r="68" spans="1:35" customFormat="1" ht="24.95" customHeight="1" x14ac:dyDescent="0.25">
      <c r="A68" s="3"/>
      <c r="B68" s="5"/>
      <c r="C68" s="5"/>
      <c r="D68" s="5"/>
      <c r="E68" s="5"/>
      <c r="F68" s="5"/>
      <c r="G68" s="5"/>
      <c r="H68" s="25"/>
      <c r="I68" s="25"/>
      <c r="J68" s="25"/>
      <c r="K68" s="25"/>
      <c r="L68" s="25"/>
      <c r="M68" s="25"/>
      <c r="N68" s="5"/>
      <c r="O68" s="10"/>
      <c r="P68" s="10"/>
      <c r="Q68" s="10"/>
      <c r="R68" s="10"/>
      <c r="S68" s="10"/>
      <c r="T68" s="3"/>
      <c r="U68" s="3"/>
      <c r="V68" s="3"/>
      <c r="W68" s="3"/>
      <c r="X68" s="3"/>
      <c r="Y68" s="3"/>
      <c r="Z68" s="3"/>
      <c r="AA68" s="3"/>
      <c r="AB68" s="3"/>
      <c r="AC68" s="3"/>
      <c r="AD68" s="3"/>
      <c r="AE68" s="3"/>
      <c r="AF68" s="3"/>
      <c r="AG68" s="3"/>
      <c r="AH68" s="3"/>
      <c r="AI68" s="3"/>
    </row>
    <row r="69" spans="1:35" customFormat="1" ht="24.95" customHeight="1" x14ac:dyDescent="0.25">
      <c r="A69" s="3"/>
      <c r="B69" s="149" t="s">
        <v>129</v>
      </c>
      <c r="C69" s="149"/>
      <c r="D69" s="149"/>
      <c r="E69" s="149"/>
      <c r="F69" s="149"/>
      <c r="G69" s="149"/>
      <c r="H69" s="149"/>
      <c r="I69" s="149"/>
      <c r="J69" s="149"/>
      <c r="K69" s="149"/>
      <c r="L69" s="149"/>
      <c r="M69" s="149"/>
      <c r="N69" s="5"/>
      <c r="O69" s="5"/>
      <c r="P69" s="3"/>
      <c r="Q69" s="3"/>
      <c r="R69" s="3"/>
      <c r="S69" s="3"/>
      <c r="T69" s="3"/>
      <c r="U69" s="3"/>
      <c r="V69" s="3"/>
      <c r="W69" s="3"/>
      <c r="X69" s="3"/>
      <c r="Y69" s="3"/>
      <c r="Z69" s="3"/>
      <c r="AA69" s="3"/>
      <c r="AB69" s="3"/>
      <c r="AC69" s="3"/>
      <c r="AD69" s="3"/>
      <c r="AE69" s="3"/>
      <c r="AF69" s="3"/>
      <c r="AG69" s="3"/>
      <c r="AH69" s="3"/>
      <c r="AI69" s="3"/>
    </row>
    <row r="70" spans="1:35" customFormat="1" x14ac:dyDescent="0.25">
      <c r="A70" s="3"/>
      <c r="B70" s="40" t="s">
        <v>297</v>
      </c>
      <c r="C70" s="18"/>
      <c r="D70" s="8"/>
      <c r="E70" s="8"/>
      <c r="F70" s="8"/>
      <c r="G70" s="119"/>
      <c r="I70" s="42"/>
      <c r="J70" s="42"/>
      <c r="L70" s="5"/>
      <c r="N70" s="5"/>
      <c r="O70" s="5"/>
      <c r="P70" s="3"/>
      <c r="Q70" s="3"/>
      <c r="R70" s="3"/>
      <c r="S70" s="3"/>
      <c r="T70" s="3"/>
      <c r="U70" s="3"/>
      <c r="V70" s="3"/>
      <c r="W70" s="3"/>
      <c r="X70" s="3"/>
      <c r="Y70" s="3"/>
      <c r="Z70" s="3"/>
      <c r="AA70" s="3"/>
      <c r="AB70" s="3"/>
      <c r="AC70" s="3"/>
      <c r="AD70" s="3"/>
      <c r="AE70" s="3"/>
      <c r="AF70" s="3"/>
      <c r="AG70" s="3"/>
      <c r="AH70" s="3"/>
      <c r="AI70" s="3"/>
    </row>
    <row r="71" spans="1:35" customFormat="1" x14ac:dyDescent="0.25">
      <c r="A71" s="3"/>
      <c r="B71" s="119" t="s">
        <v>146</v>
      </c>
      <c r="C71" s="18"/>
      <c r="D71" s="8"/>
      <c r="E71" s="8"/>
      <c r="F71" s="8"/>
      <c r="G71" s="119"/>
      <c r="I71" s="42"/>
      <c r="J71" s="42"/>
      <c r="L71" s="5"/>
      <c r="N71" s="5"/>
      <c r="O71" s="5"/>
      <c r="P71" s="3"/>
      <c r="Q71" s="3"/>
      <c r="R71" s="3"/>
      <c r="S71" s="3"/>
      <c r="T71" s="3"/>
      <c r="U71" s="3"/>
      <c r="V71" s="3"/>
      <c r="W71" s="3"/>
      <c r="X71" s="3"/>
      <c r="Y71" s="3"/>
      <c r="Z71" s="3"/>
      <c r="AA71" s="3"/>
      <c r="AB71" s="3"/>
      <c r="AC71" s="3"/>
      <c r="AD71" s="3"/>
      <c r="AE71" s="3"/>
      <c r="AF71" s="3"/>
      <c r="AG71" s="3"/>
      <c r="AH71" s="3"/>
      <c r="AI71" s="3"/>
    </row>
    <row r="72" spans="1:35" customForma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customForma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customForma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customForma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customForma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customForma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customForma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customForma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customForma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customForma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customForma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customForma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customForma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row r="85" spans="1:35" customForma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row>
    <row r="86" spans="1:35" customForma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row>
    <row r="87" spans="1:35" customForma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row>
    <row r="88" spans="1:35" customForma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row>
    <row r="89" spans="1:35" customForma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row>
    <row r="90" spans="1:35" customForma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row>
    <row r="91" spans="1:35" customForma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row>
    <row r="92" spans="1:35" customForma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row>
    <row r="93" spans="1:35" customForma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spans="1:35" customForma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row>
    <row r="95" spans="1:35" customForma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row>
    <row r="96" spans="1:35" customForma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row>
    <row r="97" spans="1:35" customForma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row>
    <row r="98" spans="1:35" customForma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spans="1:35" customForma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row>
    <row r="100" spans="1:35" customForma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row>
    <row r="101" spans="1:35" customForma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row>
    <row r="102" spans="1:35" customFormat="1" ht="24.9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1:35" s="2" customFormat="1" ht="15" customHeight="1" x14ac:dyDescent="0.2">
      <c r="A103" s="5"/>
      <c r="B103" s="149" t="s">
        <v>149</v>
      </c>
      <c r="C103" s="149"/>
      <c r="D103" s="149"/>
      <c r="E103" s="149"/>
      <c r="F103" s="149"/>
      <c r="G103" s="149"/>
      <c r="H103" s="149"/>
      <c r="I103" s="149"/>
      <c r="J103" s="149"/>
      <c r="K103" s="149"/>
      <c r="L103" s="149"/>
      <c r="M103" s="149"/>
      <c r="N103" s="149"/>
      <c r="O103" s="149"/>
      <c r="P103" s="149"/>
    </row>
    <row r="104" spans="1:35" s="2" customFormat="1" ht="15" customHeight="1" x14ac:dyDescent="0.2">
      <c r="A104" s="5"/>
      <c r="B104" s="120"/>
      <c r="C104" s="120"/>
      <c r="D104" s="120"/>
      <c r="E104" s="120"/>
      <c r="F104" s="120"/>
      <c r="G104" s="120"/>
      <c r="H104" s="120"/>
      <c r="I104" s="120"/>
      <c r="J104" s="120"/>
      <c r="K104" s="120"/>
      <c r="L104" s="120"/>
      <c r="M104" s="120"/>
      <c r="N104" s="120"/>
      <c r="O104" s="120"/>
      <c r="P104" s="120"/>
    </row>
    <row r="105" spans="1:35" s="2" customFormat="1" x14ac:dyDescent="0.25">
      <c r="A105" s="5"/>
      <c r="B105" s="40" t="s">
        <v>294</v>
      </c>
      <c r="C105" s="40"/>
      <c r="D105" s="41"/>
      <c r="E105" s="41"/>
      <c r="F105" s="119"/>
      <c r="G105" s="41"/>
      <c r="H105" s="41"/>
      <c r="I105" s="42"/>
      <c r="J105" s="42"/>
      <c r="K105" s="41"/>
      <c r="L105" s="42"/>
      <c r="M105" s="41"/>
      <c r="N105" s="43"/>
      <c r="O105" s="41"/>
      <c r="P105" s="41"/>
    </row>
    <row r="106" spans="1:35" customFormat="1" x14ac:dyDescent="0.25">
      <c r="A106" s="3"/>
      <c r="B106" s="119" t="s">
        <v>148</v>
      </c>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row>
    <row r="107" spans="1:35" customFormat="1" hidden="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row>
    <row r="108" spans="1:35" ht="15" customHeight="1" x14ac:dyDescent="0.25"/>
  </sheetData>
  <sheetProtection algorithmName="SHA-512" hashValue="QoLsddJDGm5UyVnivNKhH14an1CYTRR8qZllodKN9Uwbr2TSaJFx4hUE7au6LtUFRSeLFtzCk2OEN2ALnCAD3A==" saltValue="RweIKwEx6ulBHm92r9iMbw==" spinCount="100000" sheet="1" formatRows="0"/>
  <mergeCells count="14">
    <mergeCell ref="H2:M2"/>
    <mergeCell ref="H3:M3"/>
    <mergeCell ref="A7:N7"/>
    <mergeCell ref="C10:D10"/>
    <mergeCell ref="C11:D11"/>
    <mergeCell ref="J10:K10"/>
    <mergeCell ref="J11:K11"/>
    <mergeCell ref="L10:M10"/>
    <mergeCell ref="L11:M11"/>
    <mergeCell ref="B15:R15"/>
    <mergeCell ref="B69:M69"/>
    <mergeCell ref="B103:P103"/>
    <mergeCell ref="B13:H13"/>
    <mergeCell ref="B14:M14"/>
  </mergeCells>
  <phoneticPr fontId="38" type="noConversion"/>
  <dataValidations count="1">
    <dataValidation showInputMessage="1" showErrorMessage="1" sqref="N10 K9:N9" xr:uid="{238A963E-47EF-4D05-AF82-342E6169F928}"/>
  </dataValidations>
  <hyperlinks>
    <hyperlink ref="B106" r:id="rId1" display="mailto:bonusecoconception@eeq.ca" xr:uid="{AF3176CD-DD73-4E38-A2D8-1A451694BA4B}"/>
    <hyperlink ref="B71" r:id="rId2" xr:uid="{5D8634FA-1DDE-4AB8-9417-6FF81BDF94BD}"/>
  </hyperlinks>
  <pageMargins left="0.7" right="0.7" top="0.75" bottom="0.75" header="0.3" footer="0.3"/>
  <pageSetup scale="67" fitToHeight="0" orientation="portrait" r:id="rId3"/>
  <drawing r:id="rId4"/>
  <extLst>
    <ext xmlns:x14="http://schemas.microsoft.com/office/spreadsheetml/2009/9/main" uri="{CCE6A557-97BC-4b89-ADB6-D9C93CAAB3DF}">
      <x14:dataValidations xmlns:xm="http://schemas.microsoft.com/office/excel/2006/main" count="3">
        <x14:dataValidation type="list" allowBlank="1" showInputMessage="1" showErrorMessage="1" xr:uid="{95ED846E-E6B9-4C3E-97AB-73442F15BF2A}">
          <x14:formula1>
            <xm:f>Listes!$G$3:$G$9</xm:f>
          </x14:formula1>
          <xm:sqref>F17:F66</xm:sqref>
        </x14:dataValidation>
        <x14:dataValidation type="list" allowBlank="1" showInputMessage="1" showErrorMessage="1" xr:uid="{E111A202-B79C-48C5-A8D5-CABD306D131A}">
          <x14:formula1>
            <xm:f>Listes!$L$3:$L$30</xm:f>
          </x14:formula1>
          <xm:sqref>H17:H66</xm:sqref>
        </x14:dataValidation>
        <x14:dataValidation type="list" allowBlank="1" showInputMessage="1" xr:uid="{D920901C-E83D-40AB-A516-12109C66DCBF}">
          <x14:formula1>
            <xm:f>_xlfn.SWITCH(F17,Listes!$G$11,Listes!$G$12:$G$19,Listes!$G$21,Listes!$G$22:$G$25,Listes!$G$27,Listes!$G$28:$G$31,Listes!$G$33,Listes!$G$34:$G$37,Listes!$G$39,Listes!$G$40:$G$52,Listes!$G$65,Listes!$G$66:$G$67,Listes!$G$71:$G$106)</xm:f>
          </x14:formula1>
          <xm:sqref>G17:G66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12E1E-41FD-4DAC-A048-9A2DBA3482FE}">
  <sheetPr codeName="Feuil2"/>
  <dimension ref="A1:O106"/>
  <sheetViews>
    <sheetView topLeftCell="F1" workbookViewId="0">
      <selection activeCell="Q17" sqref="Q17"/>
    </sheetView>
  </sheetViews>
  <sheetFormatPr baseColWidth="10" defaultColWidth="10.85546875" defaultRowHeight="14.25" x14ac:dyDescent="0.2"/>
  <cols>
    <col min="1" max="1" width="10.85546875" style="2"/>
    <col min="2" max="2" width="37.28515625" style="2" customWidth="1"/>
    <col min="3" max="3" width="31.28515625" style="2" customWidth="1"/>
    <col min="4" max="5" width="10.85546875" style="2"/>
    <col min="6" max="6" width="3.7109375" style="2" customWidth="1"/>
    <col min="7" max="7" width="64.28515625" style="2" customWidth="1"/>
    <col min="8" max="8" width="3.42578125" style="2" customWidth="1"/>
    <col min="9" max="9" width="80.7109375" style="2" customWidth="1"/>
    <col min="10" max="10" width="3.42578125" style="2" customWidth="1"/>
    <col min="11" max="11" width="41.5703125" style="2" customWidth="1"/>
    <col min="12" max="12" width="35.140625" style="2" customWidth="1"/>
    <col min="13" max="13" width="14.85546875" style="2" customWidth="1"/>
    <col min="14" max="16384" width="10.85546875" style="2"/>
  </cols>
  <sheetData>
    <row r="1" spans="1:15" x14ac:dyDescent="0.2">
      <c r="A1" s="2" t="s">
        <v>154</v>
      </c>
      <c r="B1" s="35" t="s">
        <v>173</v>
      </c>
      <c r="C1" s="35" t="s">
        <v>189</v>
      </c>
    </row>
    <row r="2" spans="1:15" ht="15" x14ac:dyDescent="0.25">
      <c r="A2" s="2" t="s">
        <v>16</v>
      </c>
      <c r="B2" s="2" t="s">
        <v>209</v>
      </c>
      <c r="C2" s="2" t="s">
        <v>190</v>
      </c>
      <c r="G2" s="34" t="s">
        <v>18</v>
      </c>
      <c r="I2" s="34" t="s">
        <v>19</v>
      </c>
      <c r="K2" s="34" t="s">
        <v>20</v>
      </c>
      <c r="L2" s="2" t="s">
        <v>130</v>
      </c>
      <c r="M2" s="2" t="s">
        <v>300</v>
      </c>
      <c r="O2" s="2" t="s">
        <v>250</v>
      </c>
    </row>
    <row r="3" spans="1:15" ht="29.25" x14ac:dyDescent="0.25">
      <c r="A3" s="2" t="s">
        <v>17</v>
      </c>
      <c r="B3" s="2" t="s">
        <v>6</v>
      </c>
      <c r="C3" s="2" t="s">
        <v>208</v>
      </c>
      <c r="G3" s="35" t="s">
        <v>171</v>
      </c>
      <c r="I3" s="35" t="s">
        <v>171</v>
      </c>
      <c r="K3" s="2" t="s">
        <v>21</v>
      </c>
      <c r="L3" s="29" t="s">
        <v>185</v>
      </c>
      <c r="M3" s="2">
        <v>127.46899999999999</v>
      </c>
      <c r="O3" t="s">
        <v>249</v>
      </c>
    </row>
    <row r="4" spans="1:15" ht="15" x14ac:dyDescent="0.25">
      <c r="G4" s="29" t="s">
        <v>155</v>
      </c>
      <c r="I4" s="2" t="s">
        <v>22</v>
      </c>
      <c r="L4" s="29" t="s">
        <v>142</v>
      </c>
      <c r="M4" s="2">
        <v>24.074999999999999</v>
      </c>
      <c r="O4" t="s">
        <v>251</v>
      </c>
    </row>
    <row r="5" spans="1:15" ht="29.25" x14ac:dyDescent="0.25">
      <c r="B5" s="2" t="s">
        <v>267</v>
      </c>
      <c r="C5" s="34" t="s">
        <v>263</v>
      </c>
      <c r="G5" s="2" t="s">
        <v>156</v>
      </c>
      <c r="I5" s="2" t="s">
        <v>23</v>
      </c>
      <c r="K5" s="2" t="s">
        <v>24</v>
      </c>
      <c r="L5" s="29" t="s">
        <v>54</v>
      </c>
      <c r="M5" s="2">
        <v>20.669</v>
      </c>
      <c r="O5" t="s">
        <v>252</v>
      </c>
    </row>
    <row r="6" spans="1:15" ht="29.25" x14ac:dyDescent="0.25">
      <c r="B6" s="2" t="s">
        <v>268</v>
      </c>
      <c r="C6" s="34" t="s">
        <v>264</v>
      </c>
      <c r="G6" s="2" t="s">
        <v>157</v>
      </c>
      <c r="I6" s="2" t="s">
        <v>25</v>
      </c>
      <c r="L6" s="29" t="s">
        <v>139</v>
      </c>
      <c r="M6" s="2">
        <v>47.734999999999999</v>
      </c>
      <c r="O6" t="s">
        <v>253</v>
      </c>
    </row>
    <row r="7" spans="1:15" ht="15" x14ac:dyDescent="0.25">
      <c r="A7" s="2" t="s">
        <v>16</v>
      </c>
      <c r="C7" s="34" t="s">
        <v>265</v>
      </c>
      <c r="G7" s="2" t="s">
        <v>35</v>
      </c>
      <c r="I7" s="2" t="s">
        <v>26</v>
      </c>
      <c r="L7" s="29" t="s">
        <v>186</v>
      </c>
      <c r="M7" s="2">
        <v>59.746000000000002</v>
      </c>
      <c r="O7" t="s">
        <v>254</v>
      </c>
    </row>
    <row r="8" spans="1:15" ht="15" x14ac:dyDescent="0.25">
      <c r="A8" s="2" t="s">
        <v>17</v>
      </c>
      <c r="G8" s="2" t="s">
        <v>158</v>
      </c>
      <c r="I8" s="2" t="s">
        <v>27</v>
      </c>
      <c r="L8" s="29" t="s">
        <v>141</v>
      </c>
      <c r="M8" s="2">
        <v>24.074999999999999</v>
      </c>
      <c r="O8" t="s">
        <v>255</v>
      </c>
    </row>
    <row r="9" spans="1:15" ht="29.25" x14ac:dyDescent="0.25">
      <c r="A9" s="2" t="s">
        <v>28</v>
      </c>
      <c r="G9" s="2" t="s">
        <v>153</v>
      </c>
      <c r="I9" s="2" t="s">
        <v>30</v>
      </c>
      <c r="L9" s="29" t="s">
        <v>133</v>
      </c>
      <c r="M9" s="2">
        <v>24.12</v>
      </c>
      <c r="O9" t="s">
        <v>256</v>
      </c>
    </row>
    <row r="10" spans="1:15" ht="29.25" x14ac:dyDescent="0.25">
      <c r="I10" s="2" t="s">
        <v>29</v>
      </c>
      <c r="L10" s="29" t="s">
        <v>132</v>
      </c>
      <c r="M10" s="2">
        <v>44.241999999999997</v>
      </c>
      <c r="O10" t="s">
        <v>257</v>
      </c>
    </row>
    <row r="11" spans="1:15" ht="15" x14ac:dyDescent="0.25">
      <c r="G11" s="34" t="str">
        <f>G4</f>
        <v>Cartons / Papiers</v>
      </c>
      <c r="L11" s="29" t="s">
        <v>31</v>
      </c>
      <c r="M11" s="2">
        <v>25.783999999999999</v>
      </c>
      <c r="O11" t="s">
        <v>258</v>
      </c>
    </row>
    <row r="12" spans="1:15" ht="29.25" x14ac:dyDescent="0.25">
      <c r="G12" s="35" t="s">
        <v>172</v>
      </c>
      <c r="I12" s="34" t="str">
        <f>I4</f>
        <v>Bouchon ou couvercle</v>
      </c>
      <c r="L12" s="29" t="s">
        <v>34</v>
      </c>
      <c r="M12" s="2">
        <v>32.917999999999999</v>
      </c>
      <c r="O12" t="s">
        <v>259</v>
      </c>
    </row>
    <row r="13" spans="1:15" x14ac:dyDescent="0.2">
      <c r="G13" s="2" t="s">
        <v>31</v>
      </c>
      <c r="I13" s="35" t="s">
        <v>172</v>
      </c>
      <c r="L13" s="29" t="s">
        <v>301</v>
      </c>
      <c r="M13" s="2">
        <v>53.363</v>
      </c>
      <c r="O13" s="2" t="s">
        <v>260</v>
      </c>
    </row>
    <row r="14" spans="1:15" x14ac:dyDescent="0.2">
      <c r="G14" s="2" t="s">
        <v>34</v>
      </c>
      <c r="I14" s="2" t="s">
        <v>33</v>
      </c>
      <c r="L14" s="29" t="s">
        <v>36</v>
      </c>
      <c r="M14" s="2">
        <v>35.695999999999998</v>
      </c>
    </row>
    <row r="15" spans="1:15" x14ac:dyDescent="0.2">
      <c r="G15" s="2" t="s">
        <v>36</v>
      </c>
      <c r="I15" s="2" t="s">
        <v>35</v>
      </c>
      <c r="L15" s="29" t="s">
        <v>40</v>
      </c>
      <c r="M15" s="2">
        <v>42.274000000000001</v>
      </c>
    </row>
    <row r="16" spans="1:15" x14ac:dyDescent="0.2">
      <c r="G16" s="2" t="s">
        <v>40</v>
      </c>
      <c r="I16" s="2" t="s">
        <v>37</v>
      </c>
      <c r="L16" s="29" t="s">
        <v>57</v>
      </c>
      <c r="M16" s="2">
        <v>44.241999999999997</v>
      </c>
    </row>
    <row r="17" spans="7:13" ht="28.5" x14ac:dyDescent="0.2">
      <c r="G17" s="2" t="s">
        <v>160</v>
      </c>
      <c r="I17" s="2" t="s">
        <v>39</v>
      </c>
      <c r="L17" s="29" t="s">
        <v>140</v>
      </c>
      <c r="M17" s="2">
        <v>20.669</v>
      </c>
    </row>
    <row r="18" spans="7:13" x14ac:dyDescent="0.2">
      <c r="G18" s="2" t="s">
        <v>38</v>
      </c>
      <c r="I18" s="2" t="s">
        <v>41</v>
      </c>
      <c r="L18" s="29" t="s">
        <v>32</v>
      </c>
      <c r="M18" s="2">
        <v>25.783999999999999</v>
      </c>
    </row>
    <row r="19" spans="7:13" x14ac:dyDescent="0.2">
      <c r="G19" s="2" t="s">
        <v>41</v>
      </c>
      <c r="L19" s="29" t="s">
        <v>38</v>
      </c>
      <c r="M19" s="2">
        <v>46.253</v>
      </c>
    </row>
    <row r="20" spans="7:13" ht="29.25" x14ac:dyDescent="0.25">
      <c r="I20" s="34" t="str">
        <f>I5</f>
        <v>Étiquette</v>
      </c>
      <c r="L20" s="29" t="s">
        <v>135</v>
      </c>
      <c r="M20" s="2">
        <v>74.632999999999996</v>
      </c>
    </row>
    <row r="21" spans="7:13" ht="15" x14ac:dyDescent="0.25">
      <c r="G21" s="34" t="str">
        <f>G5</f>
        <v>Verre</v>
      </c>
      <c r="I21" s="35" t="s">
        <v>172</v>
      </c>
      <c r="L21" s="29" t="s">
        <v>134</v>
      </c>
      <c r="M21" s="2">
        <v>73.376999999999995</v>
      </c>
    </row>
    <row r="22" spans="7:13" x14ac:dyDescent="0.2">
      <c r="G22" s="35" t="s">
        <v>172</v>
      </c>
      <c r="I22" s="2" t="s">
        <v>35</v>
      </c>
      <c r="L22" s="29" t="s">
        <v>184</v>
      </c>
      <c r="M22" s="2">
        <v>127.46899999999999</v>
      </c>
    </row>
    <row r="23" spans="7:13" x14ac:dyDescent="0.2">
      <c r="G23" s="2" t="s">
        <v>44</v>
      </c>
      <c r="I23" s="2" t="s">
        <v>43</v>
      </c>
      <c r="L23" s="29" t="s">
        <v>187</v>
      </c>
      <c r="M23" s="2">
        <v>42.05</v>
      </c>
    </row>
    <row r="24" spans="7:13" x14ac:dyDescent="0.2">
      <c r="G24" s="2" t="s">
        <v>42</v>
      </c>
      <c r="I24" s="2" t="s">
        <v>45</v>
      </c>
      <c r="L24" s="29" t="s">
        <v>137</v>
      </c>
      <c r="M24" s="2">
        <v>127.46899999999999</v>
      </c>
    </row>
    <row r="25" spans="7:13" x14ac:dyDescent="0.2">
      <c r="G25" s="2" t="s">
        <v>41</v>
      </c>
      <c r="I25" s="2" t="s">
        <v>46</v>
      </c>
      <c r="L25" s="29" t="s">
        <v>138</v>
      </c>
      <c r="M25" s="2">
        <v>127.46899999999999</v>
      </c>
    </row>
    <row r="26" spans="7:13" x14ac:dyDescent="0.2">
      <c r="I26" s="2" t="s">
        <v>49</v>
      </c>
      <c r="L26" s="29" t="s">
        <v>58</v>
      </c>
      <c r="M26" s="2">
        <v>127.46899999999999</v>
      </c>
    </row>
    <row r="27" spans="7:13" ht="15" x14ac:dyDescent="0.25">
      <c r="G27" s="34" t="str">
        <f>G6</f>
        <v>Métal</v>
      </c>
      <c r="I27" s="2" t="s">
        <v>47</v>
      </c>
      <c r="L27" s="29" t="s">
        <v>131</v>
      </c>
      <c r="M27" s="2">
        <v>25.783999999999999</v>
      </c>
    </row>
    <row r="28" spans="7:13" ht="28.5" x14ac:dyDescent="0.2">
      <c r="G28" s="35" t="s">
        <v>172</v>
      </c>
      <c r="I28" s="2" t="s">
        <v>52</v>
      </c>
      <c r="L28" s="29" t="s">
        <v>136</v>
      </c>
      <c r="M28" s="2">
        <v>74.632999999999996</v>
      </c>
    </row>
    <row r="29" spans="7:13" x14ac:dyDescent="0.2">
      <c r="G29" s="2" t="s">
        <v>50</v>
      </c>
      <c r="I29" s="2" t="s">
        <v>39</v>
      </c>
      <c r="L29" s="29" t="s">
        <v>44</v>
      </c>
      <c r="M29" s="2">
        <v>25.681000000000001</v>
      </c>
    </row>
    <row r="30" spans="7:13" x14ac:dyDescent="0.2">
      <c r="G30" s="2" t="s">
        <v>142</v>
      </c>
      <c r="I30" s="2" t="s">
        <v>48</v>
      </c>
      <c r="L30" s="29" t="s">
        <v>42</v>
      </c>
      <c r="M30" s="2">
        <v>26.106000000000002</v>
      </c>
    </row>
    <row r="31" spans="7:13" x14ac:dyDescent="0.2">
      <c r="G31" s="2" t="s">
        <v>41</v>
      </c>
      <c r="I31" s="2" t="s">
        <v>51</v>
      </c>
      <c r="L31" s="36"/>
    </row>
    <row r="32" spans="7:13" x14ac:dyDescent="0.2">
      <c r="I32" s="2" t="s">
        <v>41</v>
      </c>
    </row>
    <row r="33" spans="7:9" ht="15" x14ac:dyDescent="0.25">
      <c r="G33" s="34" t="str">
        <f>G7</f>
        <v>Aluminium</v>
      </c>
    </row>
    <row r="34" spans="7:9" ht="15" x14ac:dyDescent="0.25">
      <c r="G34" s="35" t="s">
        <v>172</v>
      </c>
      <c r="I34" s="34" t="str">
        <f>I6</f>
        <v>Boite ou étui</v>
      </c>
    </row>
    <row r="35" spans="7:9" x14ac:dyDescent="0.2">
      <c r="G35" s="2" t="s">
        <v>53</v>
      </c>
      <c r="I35" s="35" t="s">
        <v>172</v>
      </c>
    </row>
    <row r="36" spans="7:9" x14ac:dyDescent="0.2">
      <c r="G36" s="2" t="s">
        <v>54</v>
      </c>
      <c r="I36" s="2" t="s">
        <v>56</v>
      </c>
    </row>
    <row r="37" spans="7:9" x14ac:dyDescent="0.2">
      <c r="G37" s="2" t="s">
        <v>41</v>
      </c>
      <c r="I37" s="2" t="s">
        <v>31</v>
      </c>
    </row>
    <row r="38" spans="7:9" x14ac:dyDescent="0.2">
      <c r="I38" s="2" t="s">
        <v>55</v>
      </c>
    </row>
    <row r="39" spans="7:9" ht="15" x14ac:dyDescent="0.25">
      <c r="G39" s="34" t="str">
        <f>G8</f>
        <v>Plastique</v>
      </c>
      <c r="I39" s="2" t="s">
        <v>32</v>
      </c>
    </row>
    <row r="40" spans="7:9" x14ac:dyDescent="0.2">
      <c r="G40" s="35" t="s">
        <v>172</v>
      </c>
      <c r="I40" s="2" t="s">
        <v>37</v>
      </c>
    </row>
    <row r="41" spans="7:9" x14ac:dyDescent="0.2">
      <c r="G41" s="2" t="s">
        <v>59</v>
      </c>
      <c r="I41" s="2" t="s">
        <v>47</v>
      </c>
    </row>
    <row r="42" spans="7:9" x14ac:dyDescent="0.2">
      <c r="G42" s="2" t="s">
        <v>37</v>
      </c>
      <c r="I42" s="2" t="s">
        <v>41</v>
      </c>
    </row>
    <row r="43" spans="7:9" x14ac:dyDescent="0.2">
      <c r="G43" s="2" t="s">
        <v>43</v>
      </c>
    </row>
    <row r="44" spans="7:9" ht="15" x14ac:dyDescent="0.25">
      <c r="G44" s="2" t="s">
        <v>47</v>
      </c>
      <c r="I44" s="34" t="str">
        <f>I7</f>
        <v>Pellicule de plastique</v>
      </c>
    </row>
    <row r="45" spans="7:9" x14ac:dyDescent="0.2">
      <c r="G45" s="2" t="s">
        <v>161</v>
      </c>
      <c r="I45" s="35" t="s">
        <v>172</v>
      </c>
    </row>
    <row r="46" spans="7:9" x14ac:dyDescent="0.2">
      <c r="G46" s="2" t="s">
        <v>162</v>
      </c>
      <c r="I46" s="2" t="s">
        <v>43</v>
      </c>
    </row>
    <row r="47" spans="7:9" x14ac:dyDescent="0.2">
      <c r="G47" s="2" t="s">
        <v>58</v>
      </c>
      <c r="I47" s="2" t="s">
        <v>37</v>
      </c>
    </row>
    <row r="48" spans="7:9" x14ac:dyDescent="0.2">
      <c r="G48" s="2" t="s">
        <v>39</v>
      </c>
      <c r="I48" s="2" t="s">
        <v>48</v>
      </c>
    </row>
    <row r="49" spans="7:9" x14ac:dyDescent="0.2">
      <c r="G49" s="2" t="s">
        <v>51</v>
      </c>
      <c r="I49" s="2" t="s">
        <v>39</v>
      </c>
    </row>
    <row r="50" spans="7:9" x14ac:dyDescent="0.2">
      <c r="G50" s="2" t="s">
        <v>163</v>
      </c>
      <c r="I50" s="2" t="s">
        <v>49</v>
      </c>
    </row>
    <row r="51" spans="7:9" x14ac:dyDescent="0.2">
      <c r="G51" s="2" t="s">
        <v>164</v>
      </c>
      <c r="I51" s="2" t="s">
        <v>51</v>
      </c>
    </row>
    <row r="52" spans="7:9" x14ac:dyDescent="0.2">
      <c r="G52" s="2" t="s">
        <v>41</v>
      </c>
      <c r="I52" s="2" t="s">
        <v>52</v>
      </c>
    </row>
    <row r="53" spans="7:9" x14ac:dyDescent="0.2">
      <c r="I53" s="2" t="s">
        <v>41</v>
      </c>
    </row>
    <row r="55" spans="7:9" ht="15" x14ac:dyDescent="0.25">
      <c r="I55" s="34" t="str">
        <f>I8</f>
        <v>Intercalaire</v>
      </c>
    </row>
    <row r="56" spans="7:9" x14ac:dyDescent="0.2">
      <c r="I56" s="35" t="s">
        <v>172</v>
      </c>
    </row>
    <row r="57" spans="7:9" x14ac:dyDescent="0.2">
      <c r="I57" s="2" t="s">
        <v>31</v>
      </c>
    </row>
    <row r="58" spans="7:9" x14ac:dyDescent="0.2">
      <c r="I58" s="2" t="s">
        <v>32</v>
      </c>
    </row>
    <row r="59" spans="7:9" x14ac:dyDescent="0.2">
      <c r="I59" s="2" t="s">
        <v>55</v>
      </c>
    </row>
    <row r="60" spans="7:9" x14ac:dyDescent="0.2">
      <c r="I60" s="2" t="s">
        <v>41</v>
      </c>
    </row>
    <row r="62" spans="7:9" ht="15" x14ac:dyDescent="0.25">
      <c r="I62" s="34" t="str">
        <f>I9</f>
        <v>Palette</v>
      </c>
    </row>
    <row r="63" spans="7:9" x14ac:dyDescent="0.2">
      <c r="I63" s="35" t="s">
        <v>172</v>
      </c>
    </row>
    <row r="64" spans="7:9" x14ac:dyDescent="0.2">
      <c r="I64" s="2" t="s">
        <v>60</v>
      </c>
    </row>
    <row r="65" spans="7:11" ht="15" x14ac:dyDescent="0.25">
      <c r="G65" s="34" t="str">
        <f>G9</f>
        <v>Autres - préciser le nom de la matière ici :</v>
      </c>
      <c r="I65" s="2" t="s">
        <v>37</v>
      </c>
    </row>
    <row r="66" spans="7:11" x14ac:dyDescent="0.2">
      <c r="G66" s="35" t="s">
        <v>171</v>
      </c>
      <c r="I66" s="2" t="s">
        <v>39</v>
      </c>
    </row>
    <row r="67" spans="7:11" x14ac:dyDescent="0.2">
      <c r="G67" s="2" t="s">
        <v>41</v>
      </c>
      <c r="I67" s="2" t="s">
        <v>41</v>
      </c>
    </row>
    <row r="69" spans="7:11" ht="15" x14ac:dyDescent="0.25">
      <c r="I69" s="34" t="s">
        <v>62</v>
      </c>
    </row>
    <row r="70" spans="7:11" ht="15" x14ac:dyDescent="0.25">
      <c r="G70" s="34" t="s">
        <v>61</v>
      </c>
      <c r="I70" s="35" t="s">
        <v>172</v>
      </c>
    </row>
    <row r="71" spans="7:11" x14ac:dyDescent="0.2">
      <c r="G71" s="35" t="s">
        <v>172</v>
      </c>
      <c r="I71" s="2" t="s">
        <v>41</v>
      </c>
    </row>
    <row r="72" spans="7:11" x14ac:dyDescent="0.2">
      <c r="G72" s="2" t="s">
        <v>41</v>
      </c>
      <c r="I72" s="2" t="s">
        <v>65</v>
      </c>
      <c r="K72" s="2" t="e" cm="1">
        <f t="array" ref="K72">_xlfn.SWITCH(#REF!,Listes!$G$11,Listes!$G$12:$G$19,Listes!$G$21,Listes!$G$22:$G$25,Listes!$G$27,Listes!$G$28:$G$31,Listes!$G$33,Listes!$G$34:$G$37,Listes!$G$39,Listes!$G$40:$G$52,Listes!$G$65,Listes!$G$66:$G$67,Listes!$G$71:$G$103)</f>
        <v>#REF!</v>
      </c>
    </row>
    <row r="73" spans="7:11" x14ac:dyDescent="0.2">
      <c r="G73" s="2" t="s">
        <v>63</v>
      </c>
      <c r="I73" s="2" t="s">
        <v>67</v>
      </c>
    </row>
    <row r="74" spans="7:11" x14ac:dyDescent="0.2">
      <c r="G74" s="2" t="s">
        <v>166</v>
      </c>
      <c r="I74" s="2" t="s">
        <v>69</v>
      </c>
    </row>
    <row r="75" spans="7:11" x14ac:dyDescent="0.2">
      <c r="G75" s="2" t="s">
        <v>64</v>
      </c>
      <c r="I75" s="2" t="s">
        <v>71</v>
      </c>
    </row>
    <row r="76" spans="7:11" x14ac:dyDescent="0.2">
      <c r="G76" s="2" t="s">
        <v>66</v>
      </c>
      <c r="I76" s="2" t="s">
        <v>73</v>
      </c>
      <c r="K76" s="2" t="e" cm="1">
        <f t="array" ref="K76">IF(#REF!=Listes!$G$11,Listes!$G$12:$G$19,IF(#REF!=Listes!$G$21,Listes!$G$22:$G$25,IF(#REF!=Listes!$G$27,Listes!$G$28:$G$31,IF(#REF!=Listes!$G$33,Listes!$G$34:$G$37,IF(#REF!=Listes!$G$39,Listes!$G$40:$G$52,IF(#REF!=Listes!$G$65,Listes!$G$66:$G$67,Listes!$G$71:$G$103))))))</f>
        <v>#REF!</v>
      </c>
    </row>
    <row r="77" spans="7:11" x14ac:dyDescent="0.2">
      <c r="G77" s="2" t="s">
        <v>68</v>
      </c>
      <c r="I77" s="2" t="s">
        <v>75</v>
      </c>
    </row>
    <row r="78" spans="7:11" x14ac:dyDescent="0.2">
      <c r="G78" s="2" t="s">
        <v>70</v>
      </c>
      <c r="I78" s="2" t="s">
        <v>76</v>
      </c>
    </row>
    <row r="79" spans="7:11" x14ac:dyDescent="0.2">
      <c r="G79" s="2" t="s">
        <v>72</v>
      </c>
      <c r="I79" s="2" t="s">
        <v>78</v>
      </c>
    </row>
    <row r="80" spans="7:11" x14ac:dyDescent="0.2">
      <c r="G80" s="2" t="s">
        <v>74</v>
      </c>
      <c r="I80" s="2" t="s">
        <v>80</v>
      </c>
    </row>
    <row r="81" spans="7:9" x14ac:dyDescent="0.2">
      <c r="G81" s="2" t="s">
        <v>165</v>
      </c>
      <c r="I81" s="2" t="s">
        <v>82</v>
      </c>
    </row>
    <row r="82" spans="7:9" x14ac:dyDescent="0.2">
      <c r="G82" s="2" t="s">
        <v>77</v>
      </c>
      <c r="I82" s="2" t="s">
        <v>84</v>
      </c>
    </row>
    <row r="83" spans="7:9" x14ac:dyDescent="0.2">
      <c r="G83" s="2" t="s">
        <v>79</v>
      </c>
      <c r="I83" s="2" t="s">
        <v>86</v>
      </c>
    </row>
    <row r="84" spans="7:9" x14ac:dyDescent="0.2">
      <c r="G84" s="2" t="s">
        <v>81</v>
      </c>
      <c r="I84" s="2" t="s">
        <v>88</v>
      </c>
    </row>
    <row r="85" spans="7:9" x14ac:dyDescent="0.2">
      <c r="G85" s="2" t="s">
        <v>83</v>
      </c>
      <c r="I85" s="2" t="s">
        <v>90</v>
      </c>
    </row>
    <row r="86" spans="7:9" x14ac:dyDescent="0.2">
      <c r="G86" s="2" t="s">
        <v>85</v>
      </c>
      <c r="I86" s="2" t="s">
        <v>92</v>
      </c>
    </row>
    <row r="87" spans="7:9" x14ac:dyDescent="0.2">
      <c r="G87" s="2" t="s">
        <v>87</v>
      </c>
      <c r="I87" s="2" t="s">
        <v>94</v>
      </c>
    </row>
    <row r="88" spans="7:9" x14ac:dyDescent="0.2">
      <c r="G88" s="2" t="s">
        <v>89</v>
      </c>
      <c r="I88" s="2" t="s">
        <v>96</v>
      </c>
    </row>
    <row r="89" spans="7:9" x14ac:dyDescent="0.2">
      <c r="G89" s="2" t="s">
        <v>91</v>
      </c>
      <c r="I89" s="2" t="s">
        <v>98</v>
      </c>
    </row>
    <row r="90" spans="7:9" x14ac:dyDescent="0.2">
      <c r="G90" s="2" t="s">
        <v>93</v>
      </c>
      <c r="I90" s="2" t="s">
        <v>100</v>
      </c>
    </row>
    <row r="91" spans="7:9" x14ac:dyDescent="0.2">
      <c r="G91" s="2" t="s">
        <v>95</v>
      </c>
      <c r="I91" s="2" t="s">
        <v>102</v>
      </c>
    </row>
    <row r="92" spans="7:9" x14ac:dyDescent="0.2">
      <c r="G92" s="2" t="s">
        <v>97</v>
      </c>
      <c r="I92" s="2" t="s">
        <v>104</v>
      </c>
    </row>
    <row r="93" spans="7:9" x14ac:dyDescent="0.2">
      <c r="G93" s="2" t="s">
        <v>99</v>
      </c>
      <c r="I93" s="2" t="s">
        <v>105</v>
      </c>
    </row>
    <row r="94" spans="7:9" x14ac:dyDescent="0.2">
      <c r="G94" s="2" t="s">
        <v>101</v>
      </c>
      <c r="I94" s="2" t="s">
        <v>107</v>
      </c>
    </row>
    <row r="95" spans="7:9" x14ac:dyDescent="0.2">
      <c r="G95" s="2" t="s">
        <v>103</v>
      </c>
      <c r="I95" s="2" t="s">
        <v>109</v>
      </c>
    </row>
    <row r="96" spans="7:9" x14ac:dyDescent="0.2">
      <c r="G96" s="2" t="s">
        <v>167</v>
      </c>
      <c r="I96" s="2" t="s">
        <v>111</v>
      </c>
    </row>
    <row r="97" spans="7:9" x14ac:dyDescent="0.2">
      <c r="G97" s="2" t="s">
        <v>106</v>
      </c>
      <c r="I97" s="2" t="s">
        <v>113</v>
      </c>
    </row>
    <row r="98" spans="7:9" x14ac:dyDescent="0.2">
      <c r="G98" s="2" t="s">
        <v>108</v>
      </c>
      <c r="I98" s="2" t="s">
        <v>115</v>
      </c>
    </row>
    <row r="99" spans="7:9" x14ac:dyDescent="0.2">
      <c r="G99" s="2" t="s">
        <v>110</v>
      </c>
      <c r="I99" s="2" t="s">
        <v>117</v>
      </c>
    </row>
    <row r="100" spans="7:9" x14ac:dyDescent="0.2">
      <c r="G100" s="2" t="s">
        <v>112</v>
      </c>
      <c r="I100" s="2" t="s">
        <v>119</v>
      </c>
    </row>
    <row r="101" spans="7:9" x14ac:dyDescent="0.2">
      <c r="G101" s="2" t="s">
        <v>114</v>
      </c>
      <c r="I101" s="2" t="s">
        <v>120</v>
      </c>
    </row>
    <row r="102" spans="7:9" x14ac:dyDescent="0.2">
      <c r="G102" s="2" t="s">
        <v>116</v>
      </c>
      <c r="I102" s="2" t="s">
        <v>121</v>
      </c>
    </row>
    <row r="103" spans="7:9" x14ac:dyDescent="0.2">
      <c r="G103" s="2" t="s">
        <v>118</v>
      </c>
      <c r="I103" s="2" t="s">
        <v>122</v>
      </c>
    </row>
    <row r="104" spans="7:9" x14ac:dyDescent="0.2">
      <c r="G104" s="2" t="s">
        <v>168</v>
      </c>
      <c r="I104" s="2" t="s">
        <v>123</v>
      </c>
    </row>
    <row r="105" spans="7:9" x14ac:dyDescent="0.2">
      <c r="G105" s="2" t="s">
        <v>169</v>
      </c>
    </row>
    <row r="106" spans="7:9" x14ac:dyDescent="0.2">
      <c r="G106" s="2" t="s">
        <v>170</v>
      </c>
    </row>
  </sheetData>
  <sortState xmlns:xlrd2="http://schemas.microsoft.com/office/spreadsheetml/2017/richdata2" ref="G41:G54">
    <sortCondition ref="G41:G54"/>
  </sortState>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99BDE-AAC3-40CC-911D-C89899338D88}">
  <sheetPr codeName="Feuil1"/>
  <dimension ref="A1:A2"/>
  <sheetViews>
    <sheetView workbookViewId="0">
      <selection activeCell="A3" sqref="A3"/>
    </sheetView>
  </sheetViews>
  <sheetFormatPr baseColWidth="10" defaultColWidth="10.85546875" defaultRowHeight="15" x14ac:dyDescent="0.25"/>
  <sheetData>
    <row r="1" spans="1:1" x14ac:dyDescent="0.25">
      <c r="A1" t="s">
        <v>182</v>
      </c>
    </row>
    <row r="2" spans="1:1" x14ac:dyDescent="0.25">
      <c r="A2" t="s">
        <v>299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26a4850b-4733-4947-8723-079cfc15800f" xsi:nil="true"/>
    <lcf76f155ced4ddcb4097134ff3c332f xmlns="bcb01eeb-cceb-41df-92ee-107fb8c093ea">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A5A95BAD2F59D45B6EED83DD4FF5678" ma:contentTypeVersion="18" ma:contentTypeDescription="Crée un document." ma:contentTypeScope="" ma:versionID="6dcd22f2d09cb46aa7e2c92d35402254">
  <xsd:schema xmlns:xsd="http://www.w3.org/2001/XMLSchema" xmlns:xs="http://www.w3.org/2001/XMLSchema" xmlns:p="http://schemas.microsoft.com/office/2006/metadata/properties" xmlns:ns1="http://schemas.microsoft.com/sharepoint/v3" xmlns:ns2="bcb01eeb-cceb-41df-92ee-107fb8c093ea" xmlns:ns3="79b60f93-c85e-4605-8932-d2bf716b3627" xmlns:ns4="26a4850b-4733-4947-8723-079cfc15800f" targetNamespace="http://schemas.microsoft.com/office/2006/metadata/properties" ma:root="true" ma:fieldsID="68ab6536c8330420b5728d5434649c67" ns1:_="" ns2:_="" ns3:_="" ns4:_="">
    <xsd:import namespace="http://schemas.microsoft.com/sharepoint/v3"/>
    <xsd:import namespace="bcb01eeb-cceb-41df-92ee-107fb8c093ea"/>
    <xsd:import namespace="79b60f93-c85e-4605-8932-d2bf716b3627"/>
    <xsd:import namespace="26a4850b-4733-4947-8723-079cfc15800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MediaLengthInSeconds" minOccurs="0"/>
                <xsd:element ref="ns2:lcf76f155ced4ddcb4097134ff3c332f" minOccurs="0"/>
                <xsd:element ref="ns4:TaxCatchAll" minOccurs="0"/>
                <xsd:element ref="ns2: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Propriétés de la stratégie de conformité unifiée" ma:hidden="true" ma:internalName="_ip_UnifiedCompliancePolicyProperties">
      <xsd:simpleType>
        <xsd:restriction base="dms:Note"/>
      </xsd:simpleType>
    </xsd:element>
    <xsd:element name="_ip_UnifiedCompliancePolicyUIAction" ma:index="25"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b01eeb-cceb-41df-92ee-107fb8c093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b7c391fc-9682-41dc-be5b-872783f5ce74"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b60f93-c85e-4605-8932-d2bf716b3627"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a4850b-4733-4947-8723-079cfc15800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cdd8c47c-ff0e-47fa-8765-6c5e0a88fffb}" ma:internalName="TaxCatchAll" ma:showField="CatchAllData" ma:web="79b60f93-c85e-4605-8932-d2bf716b36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A4BFBB-823E-472A-9A85-A0F020A8B434}">
  <ds:schemaRefs>
    <ds:schemaRef ds:uri="http://schemas.microsoft.com/DataMashup"/>
  </ds:schemaRefs>
</ds:datastoreItem>
</file>

<file path=customXml/itemProps2.xml><?xml version="1.0" encoding="utf-8"?>
<ds:datastoreItem xmlns:ds="http://schemas.openxmlformats.org/officeDocument/2006/customXml" ds:itemID="{EF759423-F492-47E5-8E66-0773F6C29FFD}">
  <ds:schemaRefs>
    <ds:schemaRef ds:uri="http://purl.org/dc/dcmitype/"/>
    <ds:schemaRef ds:uri="http://schemas.microsoft.com/office/2006/documentManagement/types"/>
    <ds:schemaRef ds:uri="http://schemas.microsoft.com/office/2006/metadata/properties"/>
    <ds:schemaRef ds:uri="http://purl.org/dc/elements/1.1/"/>
    <ds:schemaRef ds:uri="79b60f93-c85e-4605-8932-d2bf716b3627"/>
    <ds:schemaRef ds:uri="bcb01eeb-cceb-41df-92ee-107fb8c093ea"/>
    <ds:schemaRef ds:uri="http://purl.org/dc/terms/"/>
    <ds:schemaRef ds:uri="http://schemas.microsoft.com/office/infopath/2007/PartnerControls"/>
    <ds:schemaRef ds:uri="http://schemas.openxmlformats.org/package/2006/metadata/core-properties"/>
    <ds:schemaRef ds:uri="26a4850b-4733-4947-8723-079cfc15800f"/>
    <ds:schemaRef ds:uri="http://www.w3.org/XML/1998/namespace"/>
    <ds:schemaRef ds:uri="http://schemas.microsoft.com/sharepoint/v3"/>
  </ds:schemaRefs>
</ds:datastoreItem>
</file>

<file path=customXml/itemProps3.xml><?xml version="1.0" encoding="utf-8"?>
<ds:datastoreItem xmlns:ds="http://schemas.openxmlformats.org/officeDocument/2006/customXml" ds:itemID="{696325C9-8A30-4E9A-91A3-1CFE48DEDC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cb01eeb-cceb-41df-92ee-107fb8c093ea"/>
    <ds:schemaRef ds:uri="79b60f93-c85e-4605-8932-d2bf716b3627"/>
    <ds:schemaRef ds:uri="26a4850b-4733-4947-8723-079cfc1580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207625A-A8F3-40A6-9575-814C471F59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Formulaire</vt:lpstr>
      <vt:lpstr>Actions d'écoconception</vt:lpstr>
      <vt:lpstr>Annexe A</vt:lpstr>
      <vt:lpstr>Annexe B</vt:lpstr>
      <vt:lpstr>Listes</vt:lpstr>
      <vt:lpstr>Version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Julien Martel</dc:creator>
  <cp:keywords/>
  <dc:description/>
  <cp:lastModifiedBy>Maxime Lemerise</cp:lastModifiedBy>
  <cp:revision/>
  <cp:lastPrinted>2021-06-16T21:04:52Z</cp:lastPrinted>
  <dcterms:created xsi:type="dcterms:W3CDTF">2019-10-23T12:14:42Z</dcterms:created>
  <dcterms:modified xsi:type="dcterms:W3CDTF">2023-06-20T12:25:34Z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0x0101001A5A95BAD2F59D45B6EED83DD4FF5678</vt:lpwstr>
  </property>
  <property fmtid="{D5CDD505-2E9C-101B-9397-08002B2CF9AE}" pid="3" name="MediaServiceImageTags">
    <vt:lpwstr/>
  </property>
</Properties>
</file>